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\Desktop\Información Presupuestal de la Cuenta Pública 2021\Cuadros de la Cuenta Pública 2021\"/>
    </mc:Choice>
  </mc:AlternateContent>
  <bookViews>
    <workbookView xWindow="-120" yWindow="-120" windowWidth="20730" windowHeight="11160"/>
  </bookViews>
  <sheets>
    <sheet name="Gasto x Categoría Programatica" sheetId="1" r:id="rId1"/>
    <sheet name="BExRepositorySheet" sheetId="3" state="veryHidden" r:id="rId2"/>
    <sheet name="fuente2" sheetId="4" state="hidden" r:id="rId3"/>
  </sheets>
  <externalReferences>
    <externalReference r:id="rId4"/>
  </externalReferenc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F40" i="1" l="1"/>
  <c r="G40" i="1"/>
  <c r="H40" i="1"/>
  <c r="I40" i="1"/>
  <c r="J40" i="1" l="1"/>
  <c r="I35" i="1"/>
  <c r="H35" i="1"/>
  <c r="G35" i="1"/>
  <c r="F35" i="1"/>
  <c r="I34" i="1"/>
  <c r="H34" i="1"/>
  <c r="G34" i="1"/>
  <c r="F34" i="1"/>
  <c r="I33" i="1"/>
  <c r="H33" i="1"/>
  <c r="G33" i="1"/>
  <c r="F33" i="1"/>
  <c r="I32" i="1"/>
  <c r="H32" i="1"/>
  <c r="G32" i="1"/>
  <c r="F32" i="1"/>
  <c r="J32" i="1" l="1"/>
  <c r="J33" i="1"/>
  <c r="J34" i="1"/>
  <c r="J35" i="1"/>
  <c r="F13" i="1" l="1"/>
  <c r="G13" i="1"/>
  <c r="H13" i="1"/>
  <c r="I13" i="1"/>
  <c r="F14" i="1"/>
  <c r="G14" i="1"/>
  <c r="H14" i="1"/>
  <c r="I14" i="1"/>
  <c r="I12" i="1" s="1"/>
  <c r="F16" i="1"/>
  <c r="G16" i="1"/>
  <c r="H16" i="1"/>
  <c r="I16" i="1"/>
  <c r="F18" i="1"/>
  <c r="G18" i="1"/>
  <c r="H18" i="1"/>
  <c r="I18" i="1"/>
  <c r="F19" i="1"/>
  <c r="G19" i="1"/>
  <c r="H19" i="1"/>
  <c r="I19" i="1"/>
  <c r="F20" i="1"/>
  <c r="G20" i="1"/>
  <c r="H20" i="1"/>
  <c r="I20" i="1"/>
  <c r="F21" i="1"/>
  <c r="G21" i="1"/>
  <c r="H21" i="1"/>
  <c r="I21" i="1"/>
  <c r="F22" i="1"/>
  <c r="G22" i="1"/>
  <c r="H22" i="1"/>
  <c r="I22" i="1"/>
  <c r="F23" i="1"/>
  <c r="G23" i="1"/>
  <c r="H23" i="1"/>
  <c r="I23" i="1"/>
  <c r="F25" i="1"/>
  <c r="G25" i="1"/>
  <c r="H25" i="1"/>
  <c r="I25" i="1"/>
  <c r="F26" i="1"/>
  <c r="G26" i="1"/>
  <c r="H26" i="1"/>
  <c r="I26" i="1"/>
  <c r="F29" i="1"/>
  <c r="G29" i="1"/>
  <c r="H29" i="1"/>
  <c r="I29" i="1"/>
  <c r="F30" i="1"/>
  <c r="G30" i="1"/>
  <c r="H30" i="1"/>
  <c r="I30" i="1"/>
  <c r="F31" i="1"/>
  <c r="G31" i="1"/>
  <c r="H31" i="1"/>
  <c r="I31" i="1"/>
  <c r="F37" i="1"/>
  <c r="F36" i="1" s="1"/>
  <c r="G37" i="1"/>
  <c r="G36" i="1" s="1"/>
  <c r="H37" i="1"/>
  <c r="H36" i="1" s="1"/>
  <c r="I37" i="1"/>
  <c r="I36" i="1" s="1"/>
  <c r="F38" i="1"/>
  <c r="G38" i="1"/>
  <c r="H38" i="1"/>
  <c r="I38" i="1"/>
  <c r="F39" i="1"/>
  <c r="G39" i="1"/>
  <c r="H39" i="1"/>
  <c r="I39" i="1"/>
  <c r="I28" i="1" l="1"/>
  <c r="I24" i="1"/>
  <c r="H28" i="1"/>
  <c r="H24" i="1"/>
  <c r="H15" i="1"/>
  <c r="H12" i="1"/>
  <c r="G28" i="1"/>
  <c r="G24" i="1"/>
  <c r="G15" i="1"/>
  <c r="G12" i="1"/>
  <c r="I15" i="1"/>
  <c r="F28" i="1"/>
  <c r="F24" i="1"/>
  <c r="F15" i="1"/>
  <c r="F12" i="1"/>
  <c r="O1" i="1"/>
  <c r="Q1" i="1" s="1"/>
  <c r="N1" i="1"/>
  <c r="P1" i="1" s="1"/>
  <c r="M1" i="1"/>
  <c r="I11" i="1" l="1"/>
  <c r="I41" i="1" s="1"/>
  <c r="F11" i="1"/>
  <c r="F41" i="1" s="1"/>
  <c r="G11" i="1"/>
  <c r="G41" i="1" s="1"/>
  <c r="H11" i="1"/>
  <c r="H41" i="1" s="1"/>
  <c r="J27" i="1"/>
  <c r="J17" i="1"/>
  <c r="J31" i="1"/>
  <c r="J25" i="1" l="1"/>
  <c r="J19" i="1"/>
  <c r="J26" i="1"/>
  <c r="J36" i="1"/>
  <c r="J37" i="1"/>
  <c r="J39" i="1"/>
  <c r="J30" i="1"/>
  <c r="J23" i="1"/>
  <c r="J14" i="1"/>
  <c r="J16" i="1"/>
  <c r="J13" i="1"/>
  <c r="J20" i="1"/>
  <c r="J18" i="1"/>
  <c r="J22" i="1"/>
  <c r="J21" i="1"/>
  <c r="J38" i="1"/>
  <c r="J29" i="1"/>
  <c r="J28" i="1" l="1"/>
  <c r="J15" i="1"/>
  <c r="J24" i="1"/>
  <c r="G1" i="1"/>
  <c r="I1" i="1" s="1"/>
  <c r="F1" i="1"/>
  <c r="H1" i="1" s="1"/>
  <c r="E1" i="1"/>
  <c r="J12" i="1" l="1"/>
  <c r="J11" i="1" s="1"/>
  <c r="J41" i="1" s="1"/>
</calcChain>
</file>

<file path=xl/sharedStrings.xml><?xml version="1.0" encoding="utf-8"?>
<sst xmlns="http://schemas.openxmlformats.org/spreadsheetml/2006/main" count="86" uniqueCount="58">
  <si>
    <t>Estado Analítico del Ejercicio del Presupuesto de Egresos</t>
  </si>
  <si>
    <t>Gasto por Categoría Programática</t>
  </si>
  <si>
    <t>Concepto</t>
  </si>
  <si>
    <t>Egresos</t>
  </si>
  <si>
    <t>Subejercicio</t>
  </si>
  <si>
    <t>Aprobado</t>
  </si>
  <si>
    <t>Ampliaciones y Reducciones</t>
  </si>
  <si>
    <t>Modificado</t>
  </si>
  <si>
    <t>Devengado</t>
  </si>
  <si>
    <t>Pagado</t>
  </si>
  <si>
    <t>3=(1+2)</t>
  </si>
  <si>
    <t>6=(3-4)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</si>
  <si>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</si>
  <si>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</si>
  <si>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</si>
  <si>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</si>
  <si>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</si>
  <si>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</si>
  <si>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</si>
  <si>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</si>
  <si>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</si>
  <si>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</si>
  <si>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</si>
  <si>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</si>
  <si>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</si>
  <si>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</si>
  <si>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</si>
  <si>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</si>
  <si>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</si>
  <si>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</si>
  <si>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</si>
  <si>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</si>
  <si>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</si>
  <si>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</si>
  <si>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</si>
  <si>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</si>
  <si>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</si>
  <si>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</si>
  <si>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</si>
  <si>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</si>
  <si>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</si>
  <si>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</si>
  <si>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</si>
  <si>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(Pesos)</t>
  </si>
  <si>
    <t>Selección vacía</t>
  </si>
  <si>
    <t/>
  </si>
  <si>
    <t>Aprobado (Local)</t>
  </si>
  <si>
    <t>SubEjercido</t>
  </si>
  <si>
    <t>Subsidios: Sector Social y Privado o Entidades Federativas y</t>
  </si>
  <si>
    <t>Funciones de las Fuerzas Armadas (Únicamente G. Federal)</t>
  </si>
  <si>
    <t>Apoyo al proceso presupuestario y para mejorar la eficiencia</t>
  </si>
  <si>
    <t>Costo Financiero, Deuda o Apoyos a Deudores y Ahorradores de</t>
  </si>
  <si>
    <t>Aportaciones a fondos de inversión y reestructura de pension</t>
  </si>
  <si>
    <t>22/04/2022</t>
  </si>
  <si>
    <t>21</t>
  </si>
  <si>
    <t>01-ENE..12-DIC</t>
  </si>
  <si>
    <t>Del 1° de enero al 31 de diciembre 2021</t>
  </si>
  <si>
    <t>Gobierno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</si>
</sst>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/>
    <xf numFmtId="0" fontId="4" fillId="0" borderId="0"/>
    <xf numFmtId="0" fontId="2" fillId="0" borderId="0"/>
    <xf numFmtId="164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19" applyNumberFormat="0" applyFill="0" applyAlignment="0" applyProtection="0"/>
    <xf numFmtId="0" fontId="29" fillId="0" borderId="25" applyNumberFormat="0" applyFill="0" applyAlignment="0" applyProtection="0"/>
    <xf numFmtId="0" fontId="12" fillId="0" borderId="26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14" fillId="7" borderId="0" applyNumberFormat="0" applyBorder="0" applyAlignment="0" applyProtection="0"/>
    <xf numFmtId="0" fontId="15" fillId="6" borderId="0" applyNumberFormat="0" applyBorder="0" applyAlignment="0" applyProtection="0"/>
    <xf numFmtId="0" fontId="13" fillId="6" borderId="16" applyNumberFormat="0" applyAlignment="0" applyProtection="0"/>
    <xf numFmtId="0" fontId="16" fillId="4" borderId="21" applyNumberFormat="0" applyAlignment="0" applyProtection="0"/>
    <xf numFmtId="0" fontId="8" fillId="4" borderId="16" applyNumberFormat="0" applyAlignment="0" applyProtection="0"/>
    <xf numFmtId="0" fontId="10" fillId="0" borderId="18" applyNumberFormat="0" applyFill="0" applyAlignment="0" applyProtection="0"/>
    <xf numFmtId="0" fontId="9" fillId="5" borderId="17" applyNumberFormat="0" applyAlignment="0" applyProtection="0"/>
    <xf numFmtId="0" fontId="26" fillId="0" borderId="0" applyNumberFormat="0" applyFill="0" applyBorder="0" applyAlignment="0" applyProtection="0"/>
    <xf numFmtId="0" fontId="6" fillId="8" borderId="20" applyNumberFormat="0" applyFont="0" applyAlignment="0" applyProtection="0"/>
    <xf numFmtId="0" fontId="27" fillId="0" borderId="0" applyNumberFormat="0" applyFill="0" applyBorder="0" applyAlignment="0" applyProtection="0"/>
    <xf numFmtId="0" fontId="30" fillId="0" borderId="27" applyNumberFormat="0" applyFill="0" applyAlignment="0" applyProtection="0"/>
    <xf numFmtId="4" fontId="17" fillId="9" borderId="22" applyNumberFormat="0" applyProtection="0">
      <alignment vertical="center"/>
    </xf>
    <xf numFmtId="4" fontId="18" fillId="9" borderId="22" applyNumberFormat="0" applyProtection="0">
      <alignment vertical="center"/>
    </xf>
    <xf numFmtId="4" fontId="17" fillId="9" borderId="22" applyNumberFormat="0" applyProtection="0">
      <alignment horizontal="left" vertical="center" indent="1"/>
    </xf>
    <xf numFmtId="0" fontId="17" fillId="9" borderId="22" applyNumberFormat="0" applyProtection="0">
      <alignment horizontal="left" vertical="top" indent="1"/>
    </xf>
    <xf numFmtId="4" fontId="17" fillId="10" borderId="0" applyNumberFormat="0" applyProtection="0">
      <alignment horizontal="left" vertical="center" indent="1"/>
    </xf>
    <xf numFmtId="4" fontId="19" fillId="11" borderId="22" applyNumberFormat="0" applyProtection="0">
      <alignment horizontal="right" vertical="center"/>
    </xf>
    <xf numFmtId="4" fontId="19" fillId="12" borderId="22" applyNumberFormat="0" applyProtection="0">
      <alignment horizontal="right" vertical="center"/>
    </xf>
    <xf numFmtId="4" fontId="19" fillId="13" borderId="22" applyNumberFormat="0" applyProtection="0">
      <alignment horizontal="right" vertical="center"/>
    </xf>
    <xf numFmtId="4" fontId="19" fillId="14" borderId="22" applyNumberFormat="0" applyProtection="0">
      <alignment horizontal="right" vertical="center"/>
    </xf>
    <xf numFmtId="4" fontId="19" fillId="15" borderId="22" applyNumberFormat="0" applyProtection="0">
      <alignment horizontal="right" vertical="center"/>
    </xf>
    <xf numFmtId="4" fontId="19" fillId="16" borderId="22" applyNumberFormat="0" applyProtection="0">
      <alignment horizontal="right" vertical="center"/>
    </xf>
    <xf numFmtId="4" fontId="19" fillId="17" borderId="22" applyNumberFormat="0" applyProtection="0">
      <alignment horizontal="right" vertical="center"/>
    </xf>
    <xf numFmtId="4" fontId="19" fillId="18" borderId="22" applyNumberFormat="0" applyProtection="0">
      <alignment horizontal="right" vertical="center"/>
    </xf>
    <xf numFmtId="4" fontId="19" fillId="19" borderId="22" applyNumberFormat="0" applyProtection="0">
      <alignment horizontal="right" vertical="center"/>
    </xf>
    <xf numFmtId="4" fontId="17" fillId="20" borderId="23" applyNumberFormat="0" applyProtection="0">
      <alignment horizontal="left" vertical="center" indent="1"/>
    </xf>
    <xf numFmtId="4" fontId="19" fillId="21" borderId="0" applyNumberFormat="0" applyProtection="0">
      <alignment horizontal="left" vertical="center" indent="1"/>
    </xf>
    <xf numFmtId="4" fontId="20" fillId="22" borderId="0" applyNumberFormat="0" applyProtection="0">
      <alignment horizontal="left" vertical="center" indent="1"/>
    </xf>
    <xf numFmtId="4" fontId="19" fillId="10" borderId="22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6" fillId="22" borderId="22" applyNumberFormat="0" applyProtection="0">
      <alignment horizontal="left" vertical="center" indent="1"/>
    </xf>
    <xf numFmtId="0" fontId="6" fillId="22" borderId="22" applyNumberFormat="0" applyProtection="0">
      <alignment horizontal="left" vertical="top" indent="1"/>
    </xf>
    <xf numFmtId="0" fontId="6" fillId="10" borderId="22" applyNumberFormat="0" applyProtection="0">
      <alignment horizontal="left" vertical="center" indent="1"/>
    </xf>
    <xf numFmtId="0" fontId="6" fillId="10" borderId="22" applyNumberFormat="0" applyProtection="0">
      <alignment horizontal="left" vertical="top" indent="1"/>
    </xf>
    <xf numFmtId="0" fontId="6" fillId="23" borderId="22" applyNumberFormat="0" applyProtection="0">
      <alignment horizontal="left" vertical="center" indent="1"/>
    </xf>
    <xf numFmtId="0" fontId="6" fillId="23" borderId="22" applyNumberFormat="0" applyProtection="0">
      <alignment horizontal="left" vertical="top" indent="1"/>
    </xf>
    <xf numFmtId="0" fontId="6" fillId="21" borderId="22" applyNumberFormat="0" applyProtection="0">
      <alignment horizontal="left" vertical="center" indent="1"/>
    </xf>
    <xf numFmtId="0" fontId="6" fillId="21" borderId="22" applyNumberFormat="0" applyProtection="0">
      <alignment horizontal="left" vertical="top" indent="1"/>
    </xf>
    <xf numFmtId="0" fontId="6" fillId="24" borderId="24" applyNumberFormat="0">
      <protection locked="0"/>
    </xf>
    <xf numFmtId="4" fontId="19" fillId="25" borderId="22" applyNumberFormat="0" applyProtection="0">
      <alignment vertical="center"/>
    </xf>
    <xf numFmtId="4" fontId="22" fillId="25" borderId="22" applyNumberFormat="0" applyProtection="0">
      <alignment vertical="center"/>
    </xf>
    <xf numFmtId="4" fontId="19" fillId="25" borderId="22" applyNumberFormat="0" applyProtection="0">
      <alignment horizontal="left" vertical="center" indent="1"/>
    </xf>
    <xf numFmtId="0" fontId="19" fillId="25" borderId="22" applyNumberFormat="0" applyProtection="0">
      <alignment horizontal="left" vertical="top" indent="1"/>
    </xf>
    <xf numFmtId="4" fontId="19" fillId="21" borderId="22" applyNumberFormat="0" applyProtection="0">
      <alignment horizontal="right" vertical="center"/>
    </xf>
    <xf numFmtId="4" fontId="22" fillId="21" borderId="22" applyNumberFormat="0" applyProtection="0">
      <alignment horizontal="right" vertical="center"/>
    </xf>
    <xf numFmtId="4" fontId="19" fillId="10" borderId="22" applyNumberFormat="0" applyProtection="0">
      <alignment horizontal="left" vertical="center" indent="1"/>
    </xf>
    <xf numFmtId="0" fontId="19" fillId="10" borderId="22" applyNumberFormat="0" applyProtection="0">
      <alignment horizontal="left" vertical="top" indent="1"/>
    </xf>
    <xf numFmtId="4" fontId="23" fillId="26" borderId="0" applyNumberFormat="0" applyProtection="0">
      <alignment horizontal="left" vertical="center" indent="1"/>
    </xf>
    <xf numFmtId="4" fontId="24" fillId="21" borderId="22" applyNumberFormat="0" applyProtection="0">
      <alignment horizontal="right" vertical="center"/>
    </xf>
    <xf numFmtId="0" fontId="2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8" borderId="20" applyNumberFormat="0" applyFont="0" applyAlignment="0" applyProtection="0"/>
    <xf numFmtId="4" fontId="19" fillId="21" borderId="0" applyNumberFormat="0" applyProtection="0">
      <alignment horizontal="left" vertical="center" indent="1"/>
    </xf>
    <xf numFmtId="4" fontId="19" fillId="10" borderId="0" applyNumberFormat="0" applyProtection="0">
      <alignment horizontal="left" vertical="center" indent="1"/>
    </xf>
    <xf numFmtId="0" fontId="4" fillId="22" borderId="22" applyNumberFormat="0" applyProtection="0">
      <alignment horizontal="left" vertical="center" indent="1"/>
    </xf>
    <xf numFmtId="0" fontId="4" fillId="22" borderId="22" applyNumberFormat="0" applyProtection="0">
      <alignment horizontal="left" vertical="top" indent="1"/>
    </xf>
    <xf numFmtId="0" fontId="4" fillId="10" borderId="22" applyNumberFormat="0" applyProtection="0">
      <alignment horizontal="left" vertical="center" indent="1"/>
    </xf>
    <xf numFmtId="0" fontId="4" fillId="10" borderId="22" applyNumberFormat="0" applyProtection="0">
      <alignment horizontal="left" vertical="top" indent="1"/>
    </xf>
    <xf numFmtId="0" fontId="4" fillId="23" borderId="22" applyNumberFormat="0" applyProtection="0">
      <alignment horizontal="left" vertical="center" indent="1"/>
    </xf>
    <xf numFmtId="0" fontId="4" fillId="23" borderId="22" applyNumberFormat="0" applyProtection="0">
      <alignment horizontal="left" vertical="top" indent="1"/>
    </xf>
    <xf numFmtId="0" fontId="4" fillId="21" borderId="22" applyNumberFormat="0" applyProtection="0">
      <alignment horizontal="left" vertical="center" indent="1"/>
    </xf>
    <xf numFmtId="0" fontId="4" fillId="21" borderId="22" applyNumberFormat="0" applyProtection="0">
      <alignment horizontal="left" vertical="top" indent="1"/>
    </xf>
    <xf numFmtId="0" fontId="4" fillId="24" borderId="24" applyNumberFormat="0">
      <protection locked="0"/>
    </xf>
  </cellStyleXfs>
  <cellXfs count="55">
    <xf numFmtId="0" fontId="0" fillId="0" borderId="0" xfId="0"/>
    <xf numFmtId="0" fontId="3" fillId="2" borderId="0" xfId="0" quotePrefix="1" applyFont="1" applyFill="1" applyAlignment="1"/>
    <xf numFmtId="14" fontId="3" fillId="2" borderId="0" xfId="0" quotePrefix="1" applyNumberFormat="1" applyFont="1" applyFill="1" applyAlignment="1"/>
    <xf numFmtId="0" fontId="3" fillId="2" borderId="0" xfId="0" applyFont="1" applyFill="1"/>
    <xf numFmtId="0" fontId="0" fillId="2" borderId="0" xfId="0" applyFill="1"/>
    <xf numFmtId="4" fontId="19" fillId="21" borderId="22" xfId="54" applyNumberFormat="1">
      <alignment horizontal="right" vertical="center"/>
    </xf>
    <xf numFmtId="165" fontId="19" fillId="21" borderId="22" xfId="54" applyNumberFormat="1">
      <alignment horizontal="right" vertical="center"/>
    </xf>
    <xf numFmtId="0" fontId="17" fillId="10" borderId="0" xfId="25" quotePrefix="1" applyNumberFormat="1">
      <alignment horizontal="left" vertical="center" indent="1"/>
    </xf>
    <xf numFmtId="0" fontId="6" fillId="22" borderId="22" xfId="42" quotePrefix="1">
      <alignment horizontal="left" vertical="top" indent="1"/>
    </xf>
    <xf numFmtId="3" fontId="19" fillId="21" borderId="22" xfId="54" applyNumberFormat="1">
      <alignment horizontal="right" vertical="center"/>
    </xf>
    <xf numFmtId="0" fontId="6" fillId="22" borderId="22" xfId="41" quotePrefix="1" applyAlignment="1">
      <alignment horizontal="left" vertical="center" indent="2"/>
    </xf>
    <xf numFmtId="0" fontId="6" fillId="10" borderId="22" xfId="43" quotePrefix="1" applyAlignment="1">
      <alignment horizontal="left" vertical="center" indent="3"/>
    </xf>
    <xf numFmtId="0" fontId="6" fillId="23" borderId="22" xfId="45" quotePrefix="1" applyAlignment="1">
      <alignment horizontal="left" vertical="center" indent="4"/>
    </xf>
    <xf numFmtId="166" fontId="19" fillId="21" borderId="22" xfId="54" applyNumberFormat="1">
      <alignment horizontal="right" vertical="center"/>
    </xf>
    <xf numFmtId="167" fontId="19" fillId="21" borderId="22" xfId="54" applyNumberFormat="1">
      <alignment horizontal="right" vertical="center"/>
    </xf>
    <xf numFmtId="0" fontId="0" fillId="0" borderId="0" xfId="0" applyFill="1"/>
    <xf numFmtId="0" fontId="31" fillId="27" borderId="12" xfId="1" applyFont="1" applyFill="1" applyBorder="1" applyAlignment="1">
      <alignment horizontal="center" vertical="center"/>
    </xf>
    <xf numFmtId="0" fontId="31" fillId="27" borderId="14" xfId="1" applyFont="1" applyFill="1" applyBorder="1" applyAlignment="1">
      <alignment horizontal="center" vertical="center"/>
    </xf>
    <xf numFmtId="0" fontId="31" fillId="27" borderId="10" xfId="1" applyFont="1" applyFill="1" applyBorder="1" applyAlignment="1">
      <alignment horizontal="center" vertical="center"/>
    </xf>
    <xf numFmtId="0" fontId="31" fillId="27" borderId="11" xfId="1" applyFont="1" applyFill="1" applyBorder="1" applyAlignment="1">
      <alignment horizontal="center" vertical="center"/>
    </xf>
    <xf numFmtId="0" fontId="34" fillId="28" borderId="4" xfId="2" applyFont="1" applyFill="1" applyBorder="1" applyAlignment="1">
      <alignment vertical="center" wrapText="1"/>
    </xf>
    <xf numFmtId="0" fontId="31" fillId="27" borderId="14" xfId="1" applyFont="1" applyFill="1" applyBorder="1" applyAlignment="1">
      <alignment horizontal="center" vertical="center" wrapText="1"/>
    </xf>
    <xf numFmtId="164" fontId="31" fillId="27" borderId="14" xfId="3" applyFont="1" applyFill="1" applyBorder="1" applyAlignment="1">
      <alignment horizontal="center" vertical="center"/>
    </xf>
    <xf numFmtId="0" fontId="34" fillId="28" borderId="0" xfId="2" applyFont="1" applyFill="1" applyBorder="1" applyAlignment="1">
      <alignment vertical="center" wrapText="1"/>
    </xf>
    <xf numFmtId="0" fontId="34" fillId="28" borderId="0" xfId="2" applyFont="1" applyFill="1" applyBorder="1" applyAlignment="1">
      <alignment vertical="justify" wrapText="1"/>
    </xf>
    <xf numFmtId="0" fontId="34" fillId="28" borderId="5" xfId="2" applyFont="1" applyFill="1" applyBorder="1" applyAlignment="1">
      <alignment vertical="center" wrapText="1"/>
    </xf>
    <xf numFmtId="4" fontId="5" fillId="28" borderId="15" xfId="3" applyNumberFormat="1" applyFont="1" applyFill="1" applyBorder="1" applyAlignment="1">
      <alignment vertical="center"/>
    </xf>
    <xf numFmtId="4" fontId="4" fillId="28" borderId="15" xfId="3" applyNumberFormat="1" applyFont="1" applyFill="1" applyBorder="1" applyAlignment="1">
      <alignment vertical="center"/>
    </xf>
    <xf numFmtId="0" fontId="31" fillId="27" borderId="9" xfId="1" applyFont="1" applyFill="1" applyBorder="1" applyAlignment="1">
      <alignment horizontal="center" vertical="center"/>
    </xf>
    <xf numFmtId="0" fontId="31" fillId="27" borderId="10" xfId="1" applyFont="1" applyFill="1" applyBorder="1" applyAlignment="1">
      <alignment horizontal="center" vertical="center"/>
    </xf>
    <xf numFmtId="0" fontId="31" fillId="27" borderId="11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horizontal="center" vertical="center"/>
    </xf>
    <xf numFmtId="0" fontId="33" fillId="2" borderId="0" xfId="1" applyFont="1" applyFill="1" applyBorder="1" applyAlignment="1">
      <alignment horizontal="center" vertical="center"/>
    </xf>
    <xf numFmtId="0" fontId="31" fillId="2" borderId="0" xfId="1" applyFont="1" applyFill="1" applyBorder="1" applyAlignment="1">
      <alignment horizontal="center" vertical="center"/>
    </xf>
    <xf numFmtId="0" fontId="31" fillId="2" borderId="7" xfId="1" applyFont="1" applyFill="1" applyBorder="1" applyAlignment="1">
      <alignment horizontal="center" vertical="center"/>
    </xf>
    <xf numFmtId="0" fontId="31" fillId="27" borderId="1" xfId="1" applyFont="1" applyFill="1" applyBorder="1" applyAlignment="1">
      <alignment horizontal="center" vertical="center"/>
    </xf>
    <xf numFmtId="0" fontId="31" fillId="27" borderId="2" xfId="1" applyFont="1" applyFill="1" applyBorder="1" applyAlignment="1">
      <alignment horizontal="center" vertical="center"/>
    </xf>
    <xf numFmtId="0" fontId="31" fillId="27" borderId="3" xfId="1" applyFont="1" applyFill="1" applyBorder="1" applyAlignment="1">
      <alignment horizontal="center" vertical="center"/>
    </xf>
    <xf numFmtId="0" fontId="31" fillId="27" borderId="4" xfId="1" applyFont="1" applyFill="1" applyBorder="1" applyAlignment="1">
      <alignment horizontal="center" vertical="center"/>
    </xf>
    <xf numFmtId="0" fontId="31" fillId="27" borderId="0" xfId="1" applyFont="1" applyFill="1" applyBorder="1" applyAlignment="1">
      <alignment horizontal="center" vertical="center"/>
    </xf>
    <xf numFmtId="0" fontId="31" fillId="27" borderId="5" xfId="1" applyFont="1" applyFill="1" applyBorder="1" applyAlignment="1">
      <alignment horizontal="center" vertical="center"/>
    </xf>
    <xf numFmtId="0" fontId="31" fillId="27" borderId="6" xfId="1" applyFont="1" applyFill="1" applyBorder="1" applyAlignment="1">
      <alignment horizontal="center" vertical="center"/>
    </xf>
    <xf numFmtId="0" fontId="31" fillId="27" borderId="7" xfId="1" applyFont="1" applyFill="1" applyBorder="1" applyAlignment="1">
      <alignment horizontal="center" vertical="center"/>
    </xf>
    <xf numFmtId="0" fontId="31" fillId="27" borderId="8" xfId="1" applyFont="1" applyFill="1" applyBorder="1" applyAlignment="1">
      <alignment horizontal="center" vertical="center"/>
    </xf>
    <xf numFmtId="0" fontId="31" fillId="27" borderId="12" xfId="1" applyFont="1" applyFill="1" applyBorder="1" applyAlignment="1">
      <alignment horizontal="center" vertical="center"/>
    </xf>
    <xf numFmtId="0" fontId="31" fillId="27" borderId="13" xfId="1" applyFont="1" applyFill="1" applyBorder="1" applyAlignment="1">
      <alignment horizontal="center" vertical="center"/>
    </xf>
    <xf numFmtId="0" fontId="31" fillId="28" borderId="0" xfId="2" applyFont="1" applyFill="1" applyBorder="1" applyAlignment="1">
      <alignment horizontal="left" vertical="center" wrapText="1"/>
    </xf>
    <xf numFmtId="0" fontId="31" fillId="28" borderId="5" xfId="2" applyFont="1" applyFill="1" applyBorder="1" applyAlignment="1">
      <alignment horizontal="left" vertical="center" wrapText="1"/>
    </xf>
    <xf numFmtId="0" fontId="31" fillId="28" borderId="4" xfId="2" applyFont="1" applyFill="1" applyBorder="1" applyAlignment="1">
      <alignment horizontal="left" vertical="center" wrapText="1"/>
    </xf>
    <xf numFmtId="0" fontId="31" fillId="28" borderId="6" xfId="2" applyFont="1" applyFill="1" applyBorder="1" applyAlignment="1">
      <alignment horizontal="left" vertical="center" wrapText="1"/>
    </xf>
    <xf numFmtId="0" fontId="31" fillId="28" borderId="7" xfId="2" applyFont="1" applyFill="1" applyBorder="1" applyAlignment="1">
      <alignment horizontal="left" vertical="center" wrapText="1"/>
    </xf>
    <xf numFmtId="0" fontId="31" fillId="28" borderId="8" xfId="2" applyFont="1" applyFill="1" applyBorder="1" applyAlignment="1">
      <alignment horizontal="left" vertical="center" wrapText="1"/>
    </xf>
    <xf numFmtId="0" fontId="31" fillId="28" borderId="1" xfId="2" applyFont="1" applyFill="1" applyBorder="1" applyAlignment="1">
      <alignment horizontal="left" vertical="center"/>
    </xf>
    <xf numFmtId="0" fontId="31" fillId="28" borderId="2" xfId="2" applyFont="1" applyFill="1" applyBorder="1" applyAlignment="1">
      <alignment horizontal="left" vertical="center"/>
    </xf>
    <xf numFmtId="0" fontId="31" fillId="28" borderId="3" xfId="2" applyFont="1" applyFill="1" applyBorder="1" applyAlignment="1">
      <alignment horizontal="left" vertical="center"/>
    </xf>
  </cellXfs>
  <cellStyles count="75"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Entrada" xfId="12" builtinId="20" customBuiltin="1"/>
    <cellStyle name="Incorrecto" xfId="10" builtinId="27" customBuiltin="1"/>
    <cellStyle name="Millares" xfId="3" builtinId="3"/>
    <cellStyle name="Millares 2" xfId="61"/>
    <cellStyle name="Neutral" xfId="11" builtinId="28" customBuiltin="1"/>
    <cellStyle name="Normal" xfId="0" builtinId="0"/>
    <cellStyle name="Normal 3 4" xfId="2"/>
    <cellStyle name="Normal 3 4 2" xfId="62"/>
    <cellStyle name="Normal 8" xfId="1"/>
    <cellStyle name="Notas" xfId="18" builtinId="10" customBuiltin="1"/>
    <cellStyle name="Notas 2" xfId="63"/>
    <cellStyle name="Salida" xfId="13" builtinId="21" customBuiltin="1"/>
    <cellStyle name="SAPBEXaggData" xfId="21"/>
    <cellStyle name="SAPBEXaggDataEmph" xfId="22"/>
    <cellStyle name="SAPBEXaggItem" xfId="23"/>
    <cellStyle name="SAPBEXaggItemX" xfId="24"/>
    <cellStyle name="SAPBEXchaText" xfId="25"/>
    <cellStyle name="SAPBEXexcBad7" xfId="26"/>
    <cellStyle name="SAPBEXexcBad8" xfId="27"/>
    <cellStyle name="SAPBEXexcBad9" xfId="28"/>
    <cellStyle name="SAPBEXexcCritical4" xfId="29"/>
    <cellStyle name="SAPBEXexcCritical5" xfId="30"/>
    <cellStyle name="SAPBEXexcCritical6" xfId="31"/>
    <cellStyle name="SAPBEXexcGood1" xfId="32"/>
    <cellStyle name="SAPBEXexcGood2" xfId="33"/>
    <cellStyle name="SAPBEXexcGood3" xfId="34"/>
    <cellStyle name="SAPBEXfilterDrill" xfId="35"/>
    <cellStyle name="SAPBEXfilterItem" xfId="36"/>
    <cellStyle name="SAPBEXfilterText" xfId="37"/>
    <cellStyle name="SAPBEXformats" xfId="38"/>
    <cellStyle name="SAPBEXheaderItem" xfId="39"/>
    <cellStyle name="SAPBEXheaderItem 2" xfId="64"/>
    <cellStyle name="SAPBEXheaderText" xfId="40"/>
    <cellStyle name="SAPBEXheaderText 2" xfId="65"/>
    <cellStyle name="SAPBEXHLevel0" xfId="41"/>
    <cellStyle name="SAPBEXHLevel0 2" xfId="66"/>
    <cellStyle name="SAPBEXHLevel0X" xfId="42"/>
    <cellStyle name="SAPBEXHLevel0X 2" xfId="67"/>
    <cellStyle name="SAPBEXHLevel1" xfId="43"/>
    <cellStyle name="SAPBEXHLevel1 2" xfId="68"/>
    <cellStyle name="SAPBEXHLevel1X" xfId="44"/>
    <cellStyle name="SAPBEXHLevel1X 2" xfId="69"/>
    <cellStyle name="SAPBEXHLevel2" xfId="45"/>
    <cellStyle name="SAPBEXHLevel2 2" xfId="70"/>
    <cellStyle name="SAPBEXHLevel2X" xfId="46"/>
    <cellStyle name="SAPBEXHLevel2X 2" xfId="71"/>
    <cellStyle name="SAPBEXHLevel3" xfId="47"/>
    <cellStyle name="SAPBEXHLevel3 2" xfId="72"/>
    <cellStyle name="SAPBEXHLevel3X" xfId="48"/>
    <cellStyle name="SAPBEXHLevel3X 2" xfId="73"/>
    <cellStyle name="SAPBEXinputData" xfId="49"/>
    <cellStyle name="SAPBEXinputData 2" xfId="74"/>
    <cellStyle name="SAPBEXresData" xfId="50"/>
    <cellStyle name="SAPBEXresDataEmph" xfId="51"/>
    <cellStyle name="SAPBEXresItem" xfId="52"/>
    <cellStyle name="SAPBEXresItemX" xfId="53"/>
    <cellStyle name="SAPBEXstdData" xfId="54"/>
    <cellStyle name="SAPBEXstdDataEmph" xfId="55"/>
    <cellStyle name="SAPBEXstdItem" xfId="56"/>
    <cellStyle name="SAPBEXstdItemX" xfId="57"/>
    <cellStyle name="SAPBEXtitle" xfId="58"/>
    <cellStyle name="SAPBEXundefined" xfId="59"/>
    <cellStyle name="Sheet Title" xfId="60"/>
    <cellStyle name="Texto de advertencia" xfId="17" builtinId="11" customBuiltin="1"/>
    <cellStyle name="Texto explicativo" xfId="19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20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 macro="[1]!DesignIconClicked">
      <xdr:nvPicPr>
        <xdr:cNvPr id="2" name="BExCUXUGTDJ0ZIG3AI8BCH10LHJC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8325" cy="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1292225</xdr:colOff>
      <xdr:row>0</xdr:row>
      <xdr:rowOff>0</xdr:rowOff>
    </xdr:to>
    <xdr:pic macro="[1]!DesignIconClicked">
      <xdr:nvPicPr>
        <xdr:cNvPr id="3" name="BExZRV1PEELQJ9HESG8TZNVRW9RS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0" y="0"/>
          <a:ext cx="12922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3873500</xdr:colOff>
      <xdr:row>0</xdr:row>
      <xdr:rowOff>0</xdr:rowOff>
    </xdr:to>
    <xdr:pic macro="[1]!DesignIconClicked">
      <xdr:nvPicPr>
        <xdr:cNvPr id="4" name="BExF34HHOD18AU7XXMEDHEW4B1FX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387350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749300</xdr:colOff>
      <xdr:row>0</xdr:row>
      <xdr:rowOff>0</xdr:rowOff>
    </xdr:to>
    <xdr:pic macro="[1]!DesignIconClicked">
      <xdr:nvPicPr>
        <xdr:cNvPr id="8" name="BExEOVEF4K6BY8HS3T92X8DQHNP8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0400" y="0"/>
          <a:ext cx="7493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568325</xdr:colOff>
      <xdr:row>0</xdr:row>
      <xdr:rowOff>0</xdr:rowOff>
    </xdr:to>
    <xdr:pic macro="[1]!DesignIconClicked">
      <xdr:nvPicPr>
        <xdr:cNvPr id="7" name="BEx025BSH2KSZZX2QGUZHQ612BNG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83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4645025</xdr:colOff>
      <xdr:row>0</xdr:row>
      <xdr:rowOff>0</xdr:rowOff>
    </xdr:to>
    <xdr:pic macro="[1]!DesignIconClicked">
      <xdr:nvPicPr>
        <xdr:cNvPr id="9" name="BEx7FHE3688U699CWPN1X1828UZT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5" y="0"/>
          <a:ext cx="4645025" cy="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749300</xdr:colOff>
      <xdr:row>0</xdr:row>
      <xdr:rowOff>0</xdr:rowOff>
    </xdr:to>
    <xdr:pic macro="[1]!DesignIconClicked">
      <xdr:nvPicPr>
        <xdr:cNvPr id="6" name="BEx1YALRGOGSRDALC92FE2CMGNHJ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8400" y="0"/>
          <a:ext cx="74930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1587500</xdr:colOff>
      <xdr:row>29</xdr:row>
      <xdr:rowOff>149225</xdr:rowOff>
    </xdr:to>
    <xdr:pic macro="[1]!DesignIconClicked">
      <xdr:nvPicPr>
        <xdr:cNvPr id="3" name="BEx5HRBPIP2YFPUDT5C6BDAGZ2P1" hidden="1">
          <a:extLst>
            <a:ext uri="{FF2B5EF4-FFF2-40B4-BE49-F238E27FC236}">
              <a16:creationId xmlns:a16="http://schemas.microsoft.com/office/drawing/2014/main" id="{72DD67AE-AE95-4190-B985-037933AC15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22300" cy="484505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1</xdr:row>
      <xdr:rowOff>0</xdr:rowOff>
    </xdr:from>
    <xdr:to>
      <xdr:col>0</xdr:col>
      <xdr:colOff>139700</xdr:colOff>
      <xdr:row>1</xdr:row>
      <xdr:rowOff>127000</xdr:rowOff>
    </xdr:to>
    <xdr:pic macro="[1]!DesignIconClicked">
      <xdr:nvPicPr>
        <xdr:cNvPr id="2" name="BExML0SCXIW0O7GRN3LLG16C0RQ7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1619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2</xdr:row>
      <xdr:rowOff>0</xdr:rowOff>
    </xdr:from>
    <xdr:to>
      <xdr:col>0</xdr:col>
      <xdr:colOff>225425</xdr:colOff>
      <xdr:row>2</xdr:row>
      <xdr:rowOff>127000</xdr:rowOff>
    </xdr:to>
    <xdr:pic macro="[1]!DesignIconClicked">
      <xdr:nvPicPr>
        <xdr:cNvPr id="4" name="BExIV07A5H0P5ZGLVGPRSXYB0C39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" y="32385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5</xdr:row>
      <xdr:rowOff>0</xdr:rowOff>
    </xdr:from>
    <xdr:to>
      <xdr:col>0</xdr:col>
      <xdr:colOff>225425</xdr:colOff>
      <xdr:row>5</xdr:row>
      <xdr:rowOff>127000</xdr:rowOff>
    </xdr:to>
    <xdr:pic macro="[1]!DesignIconClicked">
      <xdr:nvPicPr>
        <xdr:cNvPr id="5" name="BExZLR2G4GVEO41P1A55JSXLV4BB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" y="8096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13</xdr:row>
      <xdr:rowOff>0</xdr:rowOff>
    </xdr:from>
    <xdr:to>
      <xdr:col>0</xdr:col>
      <xdr:colOff>225425</xdr:colOff>
      <xdr:row>13</xdr:row>
      <xdr:rowOff>127000</xdr:rowOff>
    </xdr:to>
    <xdr:pic macro="[1]!DesignIconClicked">
      <xdr:nvPicPr>
        <xdr:cNvPr id="6" name="BExMBXIL1E6WBFQZB89ZB0K7Z61P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" y="210502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16</xdr:row>
      <xdr:rowOff>0</xdr:rowOff>
    </xdr:from>
    <xdr:to>
      <xdr:col>0</xdr:col>
      <xdr:colOff>225425</xdr:colOff>
      <xdr:row>16</xdr:row>
      <xdr:rowOff>127000</xdr:rowOff>
    </xdr:to>
    <xdr:pic macro="[1]!DesignIconClicked">
      <xdr:nvPicPr>
        <xdr:cNvPr id="7" name="BExXUJIL05ENQKUPKP8L6O3DKXMV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" y="2590800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98425</xdr:colOff>
      <xdr:row>19</xdr:row>
      <xdr:rowOff>0</xdr:rowOff>
    </xdr:from>
    <xdr:to>
      <xdr:col>0</xdr:col>
      <xdr:colOff>225425</xdr:colOff>
      <xdr:row>19</xdr:row>
      <xdr:rowOff>127000</xdr:rowOff>
    </xdr:to>
    <xdr:pic macro="[1]!DesignIconClicked">
      <xdr:nvPicPr>
        <xdr:cNvPr id="8" name="BEx9BEVHXJU8PY22A2AJ4EA973TW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25" y="3076575"/>
          <a:ext cx="127000" cy="127000"/>
        </a:xfrm>
        <a:prstGeom prst="rect">
          <a:avLst/>
        </a:prstGeom>
      </xdr:spPr>
    </xdr:pic>
    <xdr:clientData/>
  </xdr:twoCellAnchor>
  <xdr:twoCellAnchor>
    <xdr:from>
      <xdr:col>0</xdr:col>
      <xdr:colOff>12700</xdr:colOff>
      <xdr:row>24</xdr:row>
      <xdr:rowOff>0</xdr:rowOff>
    </xdr:from>
    <xdr:to>
      <xdr:col>0</xdr:col>
      <xdr:colOff>139700</xdr:colOff>
      <xdr:row>24</xdr:row>
      <xdr:rowOff>127000</xdr:rowOff>
    </xdr:to>
    <xdr:pic macro="[1]!DesignIconClicked">
      <xdr:nvPicPr>
        <xdr:cNvPr id="9" name="BEx90JGWCAL5F1UJ026LH6NLVIKL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" y="3886200"/>
          <a:ext cx="127000" cy="127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Q41"/>
  <sheetViews>
    <sheetView tabSelected="1" topLeftCell="A2" zoomScale="85" zoomScaleNormal="85" workbookViewId="0">
      <selection activeCell="B5" sqref="B5:J5"/>
    </sheetView>
  </sheetViews>
  <sheetFormatPr baseColWidth="10" defaultColWidth="11.42578125" defaultRowHeight="12.75" x14ac:dyDescent="0.2"/>
  <cols>
    <col min="1" max="1" width="5.85546875" style="4" customWidth="1"/>
    <col min="2" max="2" width="6.42578125" style="4" customWidth="1"/>
    <col min="3" max="3" width="7" style="4" customWidth="1"/>
    <col min="4" max="4" width="69.85546875" style="4" customWidth="1"/>
    <col min="5" max="10" width="19.5703125" style="4" bestFit="1" customWidth="1"/>
    <col min="11" max="11" width="5.5703125" style="4" customWidth="1"/>
    <col min="12" max="16384" width="11.42578125" style="4"/>
  </cols>
  <sheetData>
    <row r="1" spans="2:17" s="3" customFormat="1" hidden="1" x14ac:dyDescent="0.2">
      <c r="B1" s="1" t="s">
        <v>44</v>
      </c>
      <c r="C1" s="2"/>
      <c r="D1" s="1" t="s">
        <v>53</v>
      </c>
      <c r="E1" s="3" t="str">
        <f>MID(B1,5,4)</f>
        <v>cció</v>
      </c>
      <c r="F1" s="1" t="str">
        <f>MID(B1,1,3)</f>
        <v>Sel</v>
      </c>
      <c r="G1" s="3" t="str">
        <f>MID(B1,11,3)</f>
        <v>vac</v>
      </c>
      <c r="H1" s="3" t="str">
        <f>IF(F1="001","Enero",IF(F1="002","Febrero",IF(F1="003","Marzo",IF(F1="004","Abril",IF(F1="005","Mayo",IF(F1="006","Junio",IF(F1="007","Julio",IF(F1="008","Agosto",IF(F1="009","Septiembre",IF(F1="010","Octubre",IF(F1="011","Noviembre","Diciembre")))))))))))</f>
        <v>Diciembre</v>
      </c>
      <c r="I1" s="3" t="str">
        <f>IF(G1="001","Enero",IF(G1="002","Febrero",IF(G1="003","Marzo",IF(G1="004","Abril",IF(G1="005","Mayo",IF(G1="006","Junio",IF(G1="007","Julio",IF(G1="008","Agosto",IF(G1="009","Septiembre",IF(G1="010","Octubre",IF(G1="011","Noviembre","Diciembre")))))))))))</f>
        <v>Diciembre</v>
      </c>
      <c r="K1" s="1" t="s">
        <v>54</v>
      </c>
      <c r="L1" s="1" t="s">
        <v>55</v>
      </c>
      <c r="M1" s="3" t="str">
        <f>MID(K1,1,4)</f>
        <v>21</v>
      </c>
      <c r="N1" s="1" t="str">
        <f>MID(L1,1,2)</f>
        <v>01</v>
      </c>
      <c r="O1" s="3" t="str">
        <f>MID(L1,9,2)</f>
        <v>12</v>
      </c>
      <c r="P1" s="3" t="str">
        <f>IF(N1="01","Enero",IF(N1="02","Febrero",IF(N1="03","Marzo",IF(N1="04","Abril",IF(N1="05","Mayo",IF(N1="06","Junio",IF(N1="07","Julio",IF(N1="08","Agosto",IF(N1="09","Septiembre",IF(N1="10","Octubre",IF(N1="11","Noviembre","Diciembre")))))))))))</f>
        <v>Enero</v>
      </c>
      <c r="Q1" s="3" t="str">
        <f>IF(O1="01","Enero",IF(O1="02","Febrero",IF(O1="03","Marzo",IF(O1="04","Abril",IF(O1="05","Mayo",IF(O1="06","Junio",IF(O1="07","Julio",IF(O1="08","Agosto",IF(O1="09","Septiembre",IF(O1="10","Octubre",IF(O1="11","Noviembre","Diciembre")))))))))))</f>
        <v>Diciembre</v>
      </c>
    </row>
    <row r="3" spans="2:17" ht="18" x14ac:dyDescent="0.2">
      <c r="B3" s="31" t="s">
        <v>57</v>
      </c>
      <c r="C3" s="31"/>
      <c r="D3" s="31"/>
      <c r="E3" s="31"/>
      <c r="F3" s="31"/>
      <c r="G3" s="31"/>
      <c r="H3" s="31"/>
      <c r="I3" s="31"/>
      <c r="J3" s="31"/>
    </row>
    <row r="4" spans="2:17" ht="15.75" x14ac:dyDescent="0.2">
      <c r="B4" s="32" t="s">
        <v>0</v>
      </c>
      <c r="C4" s="32"/>
      <c r="D4" s="32"/>
      <c r="E4" s="32"/>
      <c r="F4" s="32"/>
      <c r="G4" s="32"/>
      <c r="H4" s="32"/>
      <c r="I4" s="32"/>
      <c r="J4" s="32"/>
    </row>
    <row r="5" spans="2:17" ht="15.75" x14ac:dyDescent="0.2">
      <c r="B5" s="32" t="s">
        <v>1</v>
      </c>
      <c r="C5" s="32"/>
      <c r="D5" s="32"/>
      <c r="E5" s="32"/>
      <c r="F5" s="32"/>
      <c r="G5" s="32"/>
      <c r="H5" s="32"/>
      <c r="I5" s="32"/>
      <c r="J5" s="32"/>
    </row>
    <row r="6" spans="2:17" ht="15" x14ac:dyDescent="0.2">
      <c r="B6" s="33" t="s">
        <v>56</v>
      </c>
      <c r="C6" s="33"/>
      <c r="D6" s="33"/>
      <c r="E6" s="33"/>
      <c r="F6" s="33"/>
      <c r="G6" s="33"/>
      <c r="H6" s="33"/>
      <c r="I6" s="33"/>
      <c r="J6" s="33"/>
    </row>
    <row r="7" spans="2:17" s="15" customFormat="1" ht="15.75" thickBot="1" x14ac:dyDescent="0.25">
      <c r="B7" s="34" t="s">
        <v>43</v>
      </c>
      <c r="C7" s="34"/>
      <c r="D7" s="34"/>
      <c r="E7" s="34"/>
      <c r="F7" s="34"/>
      <c r="G7" s="34"/>
      <c r="H7" s="34"/>
      <c r="I7" s="34"/>
      <c r="J7" s="34"/>
    </row>
    <row r="8" spans="2:17" ht="15.75" thickBot="1" x14ac:dyDescent="0.25">
      <c r="B8" s="35" t="s">
        <v>2</v>
      </c>
      <c r="C8" s="36"/>
      <c r="D8" s="37"/>
      <c r="E8" s="35" t="s">
        <v>3</v>
      </c>
      <c r="F8" s="36"/>
      <c r="G8" s="36"/>
      <c r="H8" s="36"/>
      <c r="I8" s="37"/>
      <c r="J8" s="44" t="s">
        <v>4</v>
      </c>
    </row>
    <row r="9" spans="2:17" ht="30.75" thickBot="1" x14ac:dyDescent="0.25">
      <c r="B9" s="38"/>
      <c r="C9" s="39"/>
      <c r="D9" s="40"/>
      <c r="E9" s="16" t="s">
        <v>5</v>
      </c>
      <c r="F9" s="21" t="s">
        <v>6</v>
      </c>
      <c r="G9" s="16" t="s">
        <v>7</v>
      </c>
      <c r="H9" s="16" t="s">
        <v>8</v>
      </c>
      <c r="I9" s="16" t="s">
        <v>9</v>
      </c>
      <c r="J9" s="45"/>
    </row>
    <row r="10" spans="2:17" ht="15.75" thickBot="1" x14ac:dyDescent="0.25">
      <c r="B10" s="41"/>
      <c r="C10" s="42"/>
      <c r="D10" s="43"/>
      <c r="E10" s="17">
        <v>1</v>
      </c>
      <c r="F10" s="18">
        <v>2</v>
      </c>
      <c r="G10" s="17" t="s">
        <v>10</v>
      </c>
      <c r="H10" s="17">
        <v>4</v>
      </c>
      <c r="I10" s="17">
        <v>5</v>
      </c>
      <c r="J10" s="19" t="s">
        <v>11</v>
      </c>
    </row>
    <row r="11" spans="2:17" ht="15" x14ac:dyDescent="0.2">
      <c r="B11" s="52" t="s">
        <v>12</v>
      </c>
      <c r="C11" s="53"/>
      <c r="D11" s="54"/>
      <c r="E11" s="26">
        <v>66112335842</v>
      </c>
      <c r="F11" s="26">
        <f t="shared" ref="F11:I11" si="0">SUM(F12,F15,F24,F28,F36,F31)</f>
        <v>6845276118.3299999</v>
      </c>
      <c r="G11" s="26">
        <f t="shared" si="0"/>
        <v>72957611960.330002</v>
      </c>
      <c r="H11" s="26">
        <f t="shared" si="0"/>
        <v>71672652965.700012</v>
      </c>
      <c r="I11" s="26">
        <f t="shared" si="0"/>
        <v>67581913072.889999</v>
      </c>
      <c r="J11" s="26">
        <f t="shared" ref="J11" si="1">SUM(J12,J15,J24,J28,J36,J31)</f>
        <v>1284958994.6299927</v>
      </c>
    </row>
    <row r="12" spans="2:17" ht="15" x14ac:dyDescent="0.2">
      <c r="B12" s="20"/>
      <c r="C12" s="46" t="s">
        <v>13</v>
      </c>
      <c r="D12" s="47"/>
      <c r="E12" s="26">
        <v>17740096973</v>
      </c>
      <c r="F12" s="26">
        <f t="shared" ref="F12:I12" si="2">SUM(F13:F14)</f>
        <v>1133202776.8</v>
      </c>
      <c r="G12" s="26">
        <f t="shared" si="2"/>
        <v>18873299749.799999</v>
      </c>
      <c r="H12" s="26">
        <f t="shared" si="2"/>
        <v>18646203230.640003</v>
      </c>
      <c r="I12" s="26">
        <f t="shared" si="2"/>
        <v>17128640923.210001</v>
      </c>
      <c r="J12" s="26">
        <f t="shared" ref="J12:J39" si="3">G12-H12</f>
        <v>227096519.15999603</v>
      </c>
    </row>
    <row r="13" spans="2:17" ht="14.25" x14ac:dyDescent="0.2">
      <c r="B13" s="20"/>
      <c r="C13" s="23"/>
      <c r="D13" s="24" t="s">
        <v>14</v>
      </c>
      <c r="E13" s="27">
        <v>49046688</v>
      </c>
      <c r="F13" s="27">
        <f>fuente2!C4</f>
        <v>900980199.42999995</v>
      </c>
      <c r="G13" s="27">
        <f>fuente2!D4</f>
        <v>950026887.42999995</v>
      </c>
      <c r="H13" s="27">
        <f>fuente2!E4</f>
        <v>724898013.14999998</v>
      </c>
      <c r="I13" s="27">
        <f>fuente2!F4</f>
        <v>738644319.69000006</v>
      </c>
      <c r="J13" s="27">
        <f t="shared" si="3"/>
        <v>225128874.27999997</v>
      </c>
    </row>
    <row r="14" spans="2:17" ht="14.25" x14ac:dyDescent="0.2">
      <c r="B14" s="20"/>
      <c r="C14" s="23"/>
      <c r="D14" s="23" t="s">
        <v>15</v>
      </c>
      <c r="E14" s="27">
        <v>17691050285</v>
      </c>
      <c r="F14" s="27">
        <f>fuente2!C5</f>
        <v>232222577.37</v>
      </c>
      <c r="G14" s="27">
        <f>fuente2!D5</f>
        <v>17923272862.369999</v>
      </c>
      <c r="H14" s="27">
        <f>fuente2!E5</f>
        <v>17921305217.490002</v>
      </c>
      <c r="I14" s="27">
        <f>fuente2!F5</f>
        <v>16389996603.52</v>
      </c>
      <c r="J14" s="27">
        <f t="shared" si="3"/>
        <v>1967644.8799972534</v>
      </c>
    </row>
    <row r="15" spans="2:17" ht="15" x14ac:dyDescent="0.2">
      <c r="B15" s="20"/>
      <c r="C15" s="46" t="s">
        <v>16</v>
      </c>
      <c r="D15" s="47"/>
      <c r="E15" s="26">
        <v>14598987952</v>
      </c>
      <c r="F15" s="26">
        <f t="shared" ref="F15:I15" si="4">SUM(F16:F23)</f>
        <v>4464364461.3999996</v>
      </c>
      <c r="G15" s="26">
        <f t="shared" si="4"/>
        <v>19063352413.400002</v>
      </c>
      <c r="H15" s="26">
        <f t="shared" si="4"/>
        <v>18032816640.370003</v>
      </c>
      <c r="I15" s="26">
        <f t="shared" si="4"/>
        <v>15856541606.969999</v>
      </c>
      <c r="J15" s="26">
        <f t="shared" si="3"/>
        <v>1030535773.0299988</v>
      </c>
    </row>
    <row r="16" spans="2:17" ht="14.25" x14ac:dyDescent="0.2">
      <c r="B16" s="20"/>
      <c r="C16" s="23"/>
      <c r="D16" s="23" t="s">
        <v>17</v>
      </c>
      <c r="E16" s="27">
        <v>10535632701</v>
      </c>
      <c r="F16" s="27">
        <f>fuente2!C7</f>
        <v>756051251.33000004</v>
      </c>
      <c r="G16" s="27">
        <f>fuente2!D7</f>
        <v>11291683952.33</v>
      </c>
      <c r="H16" s="27">
        <f>fuente2!E7</f>
        <v>11286214890.120001</v>
      </c>
      <c r="I16" s="27">
        <f>fuente2!F7</f>
        <v>9468213403.4500008</v>
      </c>
      <c r="J16" s="27">
        <f t="shared" si="3"/>
        <v>5469062.2099990845</v>
      </c>
    </row>
    <row r="17" spans="2:10" ht="14.25" x14ac:dyDescent="0.2">
      <c r="B17" s="20"/>
      <c r="C17" s="23"/>
      <c r="D17" s="23" t="s">
        <v>18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f t="shared" si="3"/>
        <v>0</v>
      </c>
    </row>
    <row r="18" spans="2:10" ht="14.25" x14ac:dyDescent="0.2">
      <c r="B18" s="20"/>
      <c r="C18" s="23"/>
      <c r="D18" s="23" t="s">
        <v>19</v>
      </c>
      <c r="E18" s="27">
        <v>1290657532</v>
      </c>
      <c r="F18" s="27">
        <f>fuente2!C8</f>
        <v>168508658.37</v>
      </c>
      <c r="G18" s="27">
        <f>fuente2!D8</f>
        <v>1459166190.3699999</v>
      </c>
      <c r="H18" s="27">
        <f>fuente2!E8</f>
        <v>1459166190.3699999</v>
      </c>
      <c r="I18" s="27">
        <f>fuente2!F8</f>
        <v>1359216715.73</v>
      </c>
      <c r="J18" s="27">
        <f t="shared" si="3"/>
        <v>0</v>
      </c>
    </row>
    <row r="19" spans="2:10" ht="14.25" x14ac:dyDescent="0.2">
      <c r="B19" s="20"/>
      <c r="C19" s="23"/>
      <c r="D19" s="23" t="s">
        <v>20</v>
      </c>
      <c r="E19" s="27">
        <v>1223730078</v>
      </c>
      <c r="F19" s="27">
        <f>fuente2!C9</f>
        <v>-463489169.50999999</v>
      </c>
      <c r="G19" s="27">
        <f>fuente2!D9</f>
        <v>760240908.49000001</v>
      </c>
      <c r="H19" s="27">
        <f>fuente2!E9</f>
        <v>757850004.79999995</v>
      </c>
      <c r="I19" s="27">
        <f>fuente2!F9</f>
        <v>617374465.38999999</v>
      </c>
      <c r="J19" s="27">
        <f t="shared" si="3"/>
        <v>2390903.6900000572</v>
      </c>
    </row>
    <row r="20" spans="2:10" ht="14.25" x14ac:dyDescent="0.2">
      <c r="B20" s="20"/>
      <c r="C20" s="23"/>
      <c r="D20" s="23" t="s">
        <v>21</v>
      </c>
      <c r="E20" s="27">
        <v>105150753</v>
      </c>
      <c r="F20" s="27">
        <f>fuente2!C10</f>
        <v>3227019.01</v>
      </c>
      <c r="G20" s="27">
        <f>fuente2!D10</f>
        <v>108377772.01000001</v>
      </c>
      <c r="H20" s="27">
        <f>fuente2!E10</f>
        <v>108377772.01000001</v>
      </c>
      <c r="I20" s="27">
        <f>fuente2!F10</f>
        <v>88571296.819999993</v>
      </c>
      <c r="J20" s="27">
        <f t="shared" si="3"/>
        <v>0</v>
      </c>
    </row>
    <row r="21" spans="2:10" ht="14.25" x14ac:dyDescent="0.2">
      <c r="B21" s="20"/>
      <c r="C21" s="23"/>
      <c r="D21" s="23" t="s">
        <v>22</v>
      </c>
      <c r="E21" s="27">
        <v>0</v>
      </c>
      <c r="F21" s="27">
        <f>fuente2!C11</f>
        <v>0</v>
      </c>
      <c r="G21" s="27">
        <f>fuente2!D11</f>
        <v>0</v>
      </c>
      <c r="H21" s="27">
        <f>fuente2!E11</f>
        <v>0</v>
      </c>
      <c r="I21" s="27">
        <f>fuente2!F11</f>
        <v>0</v>
      </c>
      <c r="J21" s="27">
        <f t="shared" si="3"/>
        <v>0</v>
      </c>
    </row>
    <row r="22" spans="2:10" ht="14.25" x14ac:dyDescent="0.2">
      <c r="B22" s="20"/>
      <c r="C22" s="23"/>
      <c r="D22" s="23" t="s">
        <v>23</v>
      </c>
      <c r="E22" s="27">
        <v>1311854451</v>
      </c>
      <c r="F22" s="27">
        <f>fuente2!C12</f>
        <v>629425930.38999999</v>
      </c>
      <c r="G22" s="27">
        <f>fuente2!D12</f>
        <v>1941280381.3900001</v>
      </c>
      <c r="H22" s="27">
        <f>fuente2!E12</f>
        <v>1362866544.25</v>
      </c>
      <c r="I22" s="27">
        <f>fuente2!F12</f>
        <v>1276784381.3499999</v>
      </c>
      <c r="J22" s="27">
        <f t="shared" si="3"/>
        <v>578413837.1400001</v>
      </c>
    </row>
    <row r="23" spans="2:10" ht="14.25" x14ac:dyDescent="0.2">
      <c r="B23" s="20"/>
      <c r="C23" s="23"/>
      <c r="D23" s="23" t="s">
        <v>24</v>
      </c>
      <c r="E23" s="27">
        <v>131962437</v>
      </c>
      <c r="F23" s="27">
        <f>fuente2!C13</f>
        <v>3370640771.8099999</v>
      </c>
      <c r="G23" s="27">
        <f>fuente2!D13</f>
        <v>3502603208.8099999</v>
      </c>
      <c r="H23" s="27">
        <f>fuente2!E13</f>
        <v>3058341238.8200002</v>
      </c>
      <c r="I23" s="27">
        <f>fuente2!F13</f>
        <v>3046381344.23</v>
      </c>
      <c r="J23" s="27">
        <f t="shared" si="3"/>
        <v>444261969.98999977</v>
      </c>
    </row>
    <row r="24" spans="2:10" ht="15" x14ac:dyDescent="0.2">
      <c r="B24" s="20"/>
      <c r="C24" s="46" t="s">
        <v>25</v>
      </c>
      <c r="D24" s="47"/>
      <c r="E24" s="26">
        <v>2404994607</v>
      </c>
      <c r="F24" s="26">
        <f t="shared" ref="F24:I24" si="5">SUM(F25:F27)</f>
        <v>-181932006.72</v>
      </c>
      <c r="G24" s="26">
        <f t="shared" si="5"/>
        <v>2223062600.2800002</v>
      </c>
      <c r="H24" s="26">
        <f t="shared" si="5"/>
        <v>2222946357.7600002</v>
      </c>
      <c r="I24" s="26">
        <f t="shared" si="5"/>
        <v>2100268907.6900001</v>
      </c>
      <c r="J24" s="26">
        <f t="shared" si="3"/>
        <v>116242.51999998093</v>
      </c>
    </row>
    <row r="25" spans="2:10" ht="28.5" x14ac:dyDescent="0.2">
      <c r="B25" s="20"/>
      <c r="C25" s="23"/>
      <c r="D25" s="25" t="s">
        <v>26</v>
      </c>
      <c r="E25" s="27">
        <v>2116073371</v>
      </c>
      <c r="F25" s="27">
        <f>+fuente2!C15</f>
        <v>-189612903.55000001</v>
      </c>
      <c r="G25" s="27">
        <f>+fuente2!D15</f>
        <v>1926460467.45</v>
      </c>
      <c r="H25" s="27">
        <f>+fuente2!E15</f>
        <v>1926344224.9300001</v>
      </c>
      <c r="I25" s="27">
        <f>+fuente2!F15</f>
        <v>1831941715.8</v>
      </c>
      <c r="J25" s="27">
        <f t="shared" si="3"/>
        <v>116242.51999998093</v>
      </c>
    </row>
    <row r="26" spans="2:10" ht="14.25" x14ac:dyDescent="0.2">
      <c r="B26" s="20"/>
      <c r="C26" s="23"/>
      <c r="D26" s="23" t="s">
        <v>27</v>
      </c>
      <c r="E26" s="27">
        <v>288921236</v>
      </c>
      <c r="F26" s="27">
        <f>+fuente2!C16</f>
        <v>7680896.8300000001</v>
      </c>
      <c r="G26" s="27">
        <f>+fuente2!D16</f>
        <v>296602132.82999998</v>
      </c>
      <c r="H26" s="27">
        <f>+fuente2!E16</f>
        <v>296602132.82999998</v>
      </c>
      <c r="I26" s="27">
        <f>+fuente2!F16</f>
        <v>268327191.88999999</v>
      </c>
      <c r="J26" s="27">
        <f t="shared" si="3"/>
        <v>0</v>
      </c>
    </row>
    <row r="27" spans="2:10" ht="14.25" x14ac:dyDescent="0.2">
      <c r="B27" s="20"/>
      <c r="C27" s="23"/>
      <c r="D27" s="23" t="s">
        <v>28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f t="shared" si="3"/>
        <v>0</v>
      </c>
    </row>
    <row r="28" spans="2:10" ht="15" x14ac:dyDescent="0.2">
      <c r="B28" s="20"/>
      <c r="C28" s="46" t="s">
        <v>29</v>
      </c>
      <c r="D28" s="47"/>
      <c r="E28" s="26">
        <v>59255651</v>
      </c>
      <c r="F28" s="26">
        <f t="shared" ref="F28:I28" si="6">SUM(F29:F30)</f>
        <v>92681062.159999996</v>
      </c>
      <c r="G28" s="26">
        <f t="shared" si="6"/>
        <v>151936713.16</v>
      </c>
      <c r="H28" s="26">
        <f t="shared" si="6"/>
        <v>151916670.81999999</v>
      </c>
      <c r="I28" s="26">
        <f t="shared" si="6"/>
        <v>119189013.67</v>
      </c>
      <c r="J28" s="26">
        <f t="shared" si="3"/>
        <v>20042.340000003576</v>
      </c>
    </row>
    <row r="29" spans="2:10" ht="14.25" x14ac:dyDescent="0.2">
      <c r="B29" s="20"/>
      <c r="C29" s="23"/>
      <c r="D29" s="23" t="s">
        <v>30</v>
      </c>
      <c r="E29" s="27">
        <v>59255651</v>
      </c>
      <c r="F29" s="27">
        <f>fuente2!C18</f>
        <v>92681062.159999996</v>
      </c>
      <c r="G29" s="27">
        <f>fuente2!D18</f>
        <v>151936713.16</v>
      </c>
      <c r="H29" s="27">
        <f>fuente2!E18</f>
        <v>151916670.81999999</v>
      </c>
      <c r="I29" s="27">
        <f>fuente2!F18</f>
        <v>119189013.67</v>
      </c>
      <c r="J29" s="27">
        <f t="shared" si="3"/>
        <v>20042.340000003576</v>
      </c>
    </row>
    <row r="30" spans="2:10" ht="14.25" x14ac:dyDescent="0.2">
      <c r="B30" s="20"/>
      <c r="C30" s="23"/>
      <c r="D30" s="23" t="s">
        <v>31</v>
      </c>
      <c r="E30" s="27">
        <v>0</v>
      </c>
      <c r="F30" s="27">
        <f>fuente2!C19</f>
        <v>0</v>
      </c>
      <c r="G30" s="27">
        <f>fuente2!D19</f>
        <v>0</v>
      </c>
      <c r="H30" s="27">
        <f>fuente2!E19</f>
        <v>0</v>
      </c>
      <c r="I30" s="27">
        <f>fuente2!F19</f>
        <v>0</v>
      </c>
      <c r="J30" s="27">
        <f t="shared" si="3"/>
        <v>0</v>
      </c>
    </row>
    <row r="31" spans="2:10" ht="15" x14ac:dyDescent="0.2">
      <c r="B31" s="20"/>
      <c r="C31" s="46" t="s">
        <v>32</v>
      </c>
      <c r="D31" s="47"/>
      <c r="E31" s="26">
        <v>9800000</v>
      </c>
      <c r="F31" s="26">
        <f t="shared" ref="F31:I31" si="7">SUM(F32:F35)</f>
        <v>126461468</v>
      </c>
      <c r="G31" s="26">
        <f t="shared" si="7"/>
        <v>136261468</v>
      </c>
      <c r="H31" s="26">
        <f t="shared" si="7"/>
        <v>136261467</v>
      </c>
      <c r="I31" s="26">
        <f t="shared" si="7"/>
        <v>136256717</v>
      </c>
      <c r="J31" s="26">
        <f t="shared" si="3"/>
        <v>1</v>
      </c>
    </row>
    <row r="32" spans="2:10" ht="14.25" x14ac:dyDescent="0.2">
      <c r="B32" s="20"/>
      <c r="C32" s="23"/>
      <c r="D32" s="23" t="s">
        <v>33</v>
      </c>
      <c r="E32" s="27">
        <v>0</v>
      </c>
      <c r="F32" s="27">
        <f>IF(fuente2!C26="",0,fuente2!C26)</f>
        <v>0</v>
      </c>
      <c r="G32" s="27">
        <f>IF(fuente2!D26="",0,fuente2!D26)</f>
        <v>0</v>
      </c>
      <c r="H32" s="27">
        <f>IF(fuente2!E26="",0,fuente2!E26)</f>
        <v>0</v>
      </c>
      <c r="I32" s="27">
        <f>IF(fuente2!F26="",0,fuente2!F26)</f>
        <v>0</v>
      </c>
      <c r="J32" s="27">
        <f t="shared" si="3"/>
        <v>0</v>
      </c>
    </row>
    <row r="33" spans="2:10" ht="14.25" x14ac:dyDescent="0.2">
      <c r="B33" s="20"/>
      <c r="C33" s="23"/>
      <c r="D33" s="23" t="s">
        <v>34</v>
      </c>
      <c r="E33" s="27">
        <v>0</v>
      </c>
      <c r="F33" s="27">
        <f>IF(fuente2!C27="",0,fuente2!C27)</f>
        <v>0</v>
      </c>
      <c r="G33" s="27">
        <f>IF(fuente2!D27="",0,fuente2!D27)</f>
        <v>0</v>
      </c>
      <c r="H33" s="27">
        <f>IF(fuente2!E27="",0,fuente2!E27)</f>
        <v>0</v>
      </c>
      <c r="I33" s="27">
        <f>IF(fuente2!F27="",0,fuente2!F27)</f>
        <v>0</v>
      </c>
      <c r="J33" s="27">
        <f t="shared" si="3"/>
        <v>0</v>
      </c>
    </row>
    <row r="34" spans="2:10" ht="14.25" x14ac:dyDescent="0.2">
      <c r="B34" s="20"/>
      <c r="C34" s="23"/>
      <c r="D34" s="23" t="s">
        <v>35</v>
      </c>
      <c r="E34" s="27">
        <v>9800000</v>
      </c>
      <c r="F34" s="27">
        <f>IF(fuente2!C28="",0,fuente2!C28)</f>
        <v>126461468</v>
      </c>
      <c r="G34" s="27">
        <f>IF(fuente2!D28="",0,fuente2!D28)</f>
        <v>136261468</v>
      </c>
      <c r="H34" s="27">
        <f>IF(fuente2!E28="",0,fuente2!E28)</f>
        <v>136261467</v>
      </c>
      <c r="I34" s="27">
        <f>IF(fuente2!F28="",0,fuente2!F28)</f>
        <v>136256717</v>
      </c>
      <c r="J34" s="27">
        <f t="shared" si="3"/>
        <v>1</v>
      </c>
    </row>
    <row r="35" spans="2:10" ht="14.25" x14ac:dyDescent="0.2">
      <c r="B35" s="20"/>
      <c r="C35" s="23"/>
      <c r="D35" s="23" t="s">
        <v>36</v>
      </c>
      <c r="E35" s="27">
        <v>0</v>
      </c>
      <c r="F35" s="27">
        <f>IF(fuente2!C29="",0,fuente2!C29)</f>
        <v>0</v>
      </c>
      <c r="G35" s="27">
        <f>IF(fuente2!D29="",0,fuente2!D29)</f>
        <v>0</v>
      </c>
      <c r="H35" s="27">
        <f>IF(fuente2!E29="",0,fuente2!E29)</f>
        <v>0</v>
      </c>
      <c r="I35" s="27">
        <f>IF(fuente2!F29="",0,fuente2!F29)</f>
        <v>0</v>
      </c>
      <c r="J35" s="27">
        <f t="shared" si="3"/>
        <v>0</v>
      </c>
    </row>
    <row r="36" spans="2:10" ht="15" x14ac:dyDescent="0.2">
      <c r="B36" s="20"/>
      <c r="C36" s="46" t="s">
        <v>37</v>
      </c>
      <c r="D36" s="47"/>
      <c r="E36" s="26">
        <v>31299200659</v>
      </c>
      <c r="F36" s="26">
        <f t="shared" ref="F36:I36" si="8">SUM(F37)</f>
        <v>1210498356.6900001</v>
      </c>
      <c r="G36" s="26">
        <f t="shared" si="8"/>
        <v>32509699015.689999</v>
      </c>
      <c r="H36" s="26">
        <f t="shared" si="8"/>
        <v>32482508599.110001</v>
      </c>
      <c r="I36" s="26">
        <f t="shared" si="8"/>
        <v>32241015904.349998</v>
      </c>
      <c r="J36" s="26">
        <f t="shared" si="3"/>
        <v>27190416.579998016</v>
      </c>
    </row>
    <row r="37" spans="2:10" ht="14.25" x14ac:dyDescent="0.2">
      <c r="B37" s="20"/>
      <c r="C37" s="23"/>
      <c r="D37" s="23" t="s">
        <v>38</v>
      </c>
      <c r="E37" s="27">
        <v>31299200659</v>
      </c>
      <c r="F37" s="27">
        <f>fuente2!C21</f>
        <v>1210498356.6900001</v>
      </c>
      <c r="G37" s="27">
        <f>fuente2!D21</f>
        <v>32509699015.689999</v>
      </c>
      <c r="H37" s="27">
        <f>fuente2!E21</f>
        <v>32482508599.110001</v>
      </c>
      <c r="I37" s="27">
        <f>fuente2!F21</f>
        <v>32241015904.349998</v>
      </c>
      <c r="J37" s="27">
        <f t="shared" si="3"/>
        <v>27190416.579998016</v>
      </c>
    </row>
    <row r="38" spans="2:10" ht="15" x14ac:dyDescent="0.2">
      <c r="B38" s="48" t="s">
        <v>39</v>
      </c>
      <c r="C38" s="46"/>
      <c r="D38" s="47"/>
      <c r="E38" s="26">
        <v>6809410437</v>
      </c>
      <c r="F38" s="26">
        <f>fuente2!C22</f>
        <v>2253172379.8899999</v>
      </c>
      <c r="G38" s="26">
        <f>fuente2!D22</f>
        <v>9062582816.8899994</v>
      </c>
      <c r="H38" s="26">
        <f>fuente2!E22</f>
        <v>10443362352.860001</v>
      </c>
      <c r="I38" s="26">
        <f>fuente2!F22</f>
        <v>9665778255.3400002</v>
      </c>
      <c r="J38" s="26">
        <f t="shared" si="3"/>
        <v>-1380779535.9700012</v>
      </c>
    </row>
    <row r="39" spans="2:10" ht="15" x14ac:dyDescent="0.2">
      <c r="B39" s="48" t="s">
        <v>40</v>
      </c>
      <c r="C39" s="46"/>
      <c r="D39" s="47"/>
      <c r="E39" s="26">
        <v>2438601117</v>
      </c>
      <c r="F39" s="26">
        <f>fuente2!C23</f>
        <v>-362363442.45999998</v>
      </c>
      <c r="G39" s="26">
        <f>fuente2!D23</f>
        <v>2076237674.54</v>
      </c>
      <c r="H39" s="26">
        <f>fuente2!E23</f>
        <v>1886232837.76</v>
      </c>
      <c r="I39" s="26">
        <f>fuente2!F23</f>
        <v>1870593989.51</v>
      </c>
      <c r="J39" s="26">
        <f t="shared" si="3"/>
        <v>190004836.77999997</v>
      </c>
    </row>
    <row r="40" spans="2:10" ht="15.75" thickBot="1" x14ac:dyDescent="0.25">
      <c r="B40" s="49" t="s">
        <v>41</v>
      </c>
      <c r="C40" s="50"/>
      <c r="D40" s="51"/>
      <c r="E40" s="26">
        <v>256197848</v>
      </c>
      <c r="F40" s="26">
        <f>fuente2!C30</f>
        <v>-242197115.46000001</v>
      </c>
      <c r="G40" s="26">
        <f>fuente2!D30</f>
        <v>14000732.539999999</v>
      </c>
      <c r="H40" s="26">
        <f>fuente2!E30</f>
        <v>14000732.539999999</v>
      </c>
      <c r="I40" s="26">
        <f>fuente2!F30</f>
        <v>12360406.1</v>
      </c>
      <c r="J40" s="26">
        <f t="shared" ref="J40" si="9">G40-H40</f>
        <v>0</v>
      </c>
    </row>
    <row r="41" spans="2:10" ht="23.25" customHeight="1" thickBot="1" x14ac:dyDescent="0.25">
      <c r="B41" s="28" t="s">
        <v>42</v>
      </c>
      <c r="C41" s="29"/>
      <c r="D41" s="30"/>
      <c r="E41" s="22">
        <f>SUM(E11,E38,E39,E40)</f>
        <v>75616545244</v>
      </c>
      <c r="F41" s="22">
        <f>SUM(F11,F38,F39,F40)</f>
        <v>8493887940.3000002</v>
      </c>
      <c r="G41" s="22">
        <f>SUM(G11,G38,G39,G40)</f>
        <v>84110433184.299988</v>
      </c>
      <c r="H41" s="22">
        <f>SUM(H11,H38,H39,H40)</f>
        <v>84016248888.860001</v>
      </c>
      <c r="I41" s="22">
        <f>SUM(I11,I38,I39,I40)</f>
        <v>79130645723.839996</v>
      </c>
      <c r="J41" s="22">
        <f t="shared" ref="J41" si="10">SUM(J11,J38,J39,J40)</f>
        <v>94184295.439991474</v>
      </c>
    </row>
  </sheetData>
  <mergeCells count="19">
    <mergeCell ref="C15:D15"/>
    <mergeCell ref="C24:D24"/>
    <mergeCell ref="C28:D28"/>
    <mergeCell ref="B41:D41"/>
    <mergeCell ref="B3:J3"/>
    <mergeCell ref="B4:J4"/>
    <mergeCell ref="B5:J5"/>
    <mergeCell ref="B6:J6"/>
    <mergeCell ref="B7:J7"/>
    <mergeCell ref="B8:D10"/>
    <mergeCell ref="E8:I8"/>
    <mergeCell ref="J8:J9"/>
    <mergeCell ref="C31:D31"/>
    <mergeCell ref="C36:D36"/>
    <mergeCell ref="B38:D38"/>
    <mergeCell ref="B39:D39"/>
    <mergeCell ref="B40:D40"/>
    <mergeCell ref="B11:D11"/>
    <mergeCell ref="C12:D12"/>
  </mergeCells>
  <pageMargins left="0.35433070866141736" right="0.23622047244094491" top="0.74803149606299213" bottom="0.74803149606299213" header="0.31496062992125984" footer="0.31496062992125984"/>
  <pageSetup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opLeftCell="A13" workbookViewId="0">
      <selection activeCell="B17" sqref="B17"/>
    </sheetView>
  </sheetViews>
  <sheetFormatPr baseColWidth="10" defaultRowHeight="12.75" x14ac:dyDescent="0.2"/>
  <cols>
    <col min="1" max="1" width="59.42578125" bestFit="1" customWidth="1"/>
    <col min="2" max="2" width="21.5703125" bestFit="1" customWidth="1"/>
    <col min="3" max="3" width="27.5703125" bestFit="1" customWidth="1"/>
    <col min="4" max="4" width="24.28515625" bestFit="1" customWidth="1"/>
    <col min="5" max="6" width="21.5703125" bestFit="1" customWidth="1"/>
    <col min="7" max="7" width="24" bestFit="1" customWidth="1"/>
  </cols>
  <sheetData>
    <row r="1" spans="1:7" x14ac:dyDescent="0.2">
      <c r="A1" s="7" t="s">
        <v>45</v>
      </c>
      <c r="B1" s="8" t="s">
        <v>46</v>
      </c>
      <c r="C1" s="8" t="s">
        <v>6</v>
      </c>
      <c r="D1" s="8" t="s">
        <v>7</v>
      </c>
      <c r="E1" s="8" t="s">
        <v>8</v>
      </c>
      <c r="F1" s="8" t="s">
        <v>9</v>
      </c>
      <c r="G1" s="8" t="s">
        <v>47</v>
      </c>
    </row>
    <row r="2" spans="1:7" x14ac:dyDescent="0.2">
      <c r="A2" s="10" t="s">
        <v>12</v>
      </c>
      <c r="B2" s="5">
        <v>66112335842</v>
      </c>
      <c r="C2" s="5">
        <v>6845276118.3299999</v>
      </c>
      <c r="D2" s="13">
        <v>72957611960.330002</v>
      </c>
      <c r="E2" s="5">
        <v>71672652965.699997</v>
      </c>
      <c r="F2" s="5">
        <v>67581913072.889999</v>
      </c>
      <c r="G2" s="13">
        <v>1284958994.6300001</v>
      </c>
    </row>
    <row r="3" spans="1:7" x14ac:dyDescent="0.2">
      <c r="A3" s="11" t="s">
        <v>48</v>
      </c>
      <c r="B3" s="5">
        <v>17740096973</v>
      </c>
      <c r="C3" s="5">
        <v>1133202776.8</v>
      </c>
      <c r="D3" s="13">
        <v>18873299749.799999</v>
      </c>
      <c r="E3" s="5">
        <v>18646203230.639999</v>
      </c>
      <c r="F3" s="5">
        <v>17128640923.209999</v>
      </c>
      <c r="G3" s="13">
        <v>227096519.16</v>
      </c>
    </row>
    <row r="4" spans="1:7" x14ac:dyDescent="0.2">
      <c r="A4" s="12" t="s">
        <v>14</v>
      </c>
      <c r="B4" s="5">
        <v>49046688</v>
      </c>
      <c r="C4" s="5">
        <v>900980199.42999995</v>
      </c>
      <c r="D4" s="13">
        <v>950026887.42999995</v>
      </c>
      <c r="E4" s="5">
        <v>724898013.14999998</v>
      </c>
      <c r="F4" s="5">
        <v>738644319.69000006</v>
      </c>
      <c r="G4" s="13">
        <v>225128874.28</v>
      </c>
    </row>
    <row r="5" spans="1:7" x14ac:dyDescent="0.2">
      <c r="A5" s="12" t="s">
        <v>15</v>
      </c>
      <c r="B5" s="5">
        <v>17691050285</v>
      </c>
      <c r="C5" s="5">
        <v>232222577.37</v>
      </c>
      <c r="D5" s="13">
        <v>17923272862.369999</v>
      </c>
      <c r="E5" s="5">
        <v>17921305217.490002</v>
      </c>
      <c r="F5" s="5">
        <v>16389996603.52</v>
      </c>
      <c r="G5" s="13">
        <v>1967644.88</v>
      </c>
    </row>
    <row r="6" spans="1:7" x14ac:dyDescent="0.2">
      <c r="A6" s="11" t="s">
        <v>16</v>
      </c>
      <c r="B6" s="5">
        <v>14598987952</v>
      </c>
      <c r="C6" s="5">
        <v>4464364461.3999996</v>
      </c>
      <c r="D6" s="13">
        <v>19063352413.400002</v>
      </c>
      <c r="E6" s="5">
        <v>18032816640.369999</v>
      </c>
      <c r="F6" s="5">
        <v>15856541606.969999</v>
      </c>
      <c r="G6" s="13">
        <v>1030535773.03</v>
      </c>
    </row>
    <row r="7" spans="1:7" x14ac:dyDescent="0.2">
      <c r="A7" s="12" t="s">
        <v>17</v>
      </c>
      <c r="B7" s="5">
        <v>10535632701</v>
      </c>
      <c r="C7" s="5">
        <v>756051251.33000004</v>
      </c>
      <c r="D7" s="13">
        <v>11291683952.33</v>
      </c>
      <c r="E7" s="5">
        <v>11286214890.120001</v>
      </c>
      <c r="F7" s="5">
        <v>9468213403.4500008</v>
      </c>
      <c r="G7" s="13">
        <v>5469062.21</v>
      </c>
    </row>
    <row r="8" spans="1:7" x14ac:dyDescent="0.2">
      <c r="A8" s="12" t="s">
        <v>19</v>
      </c>
      <c r="B8" s="5">
        <v>1290657532</v>
      </c>
      <c r="C8" s="5">
        <v>168508658.37</v>
      </c>
      <c r="D8" s="13">
        <v>1459166190.3699999</v>
      </c>
      <c r="E8" s="5">
        <v>1459166190.3699999</v>
      </c>
      <c r="F8" s="5">
        <v>1359216715.73</v>
      </c>
      <c r="G8" s="14">
        <v>0</v>
      </c>
    </row>
    <row r="9" spans="1:7" x14ac:dyDescent="0.2">
      <c r="A9" s="12" t="s">
        <v>20</v>
      </c>
      <c r="B9" s="5">
        <v>1223730078</v>
      </c>
      <c r="C9" s="5">
        <v>-463489169.50999999</v>
      </c>
      <c r="D9" s="13">
        <v>760240908.49000001</v>
      </c>
      <c r="E9" s="5">
        <v>757850004.79999995</v>
      </c>
      <c r="F9" s="5">
        <v>617374465.38999999</v>
      </c>
      <c r="G9" s="13">
        <v>2390903.69</v>
      </c>
    </row>
    <row r="10" spans="1:7" x14ac:dyDescent="0.2">
      <c r="A10" s="12" t="s">
        <v>21</v>
      </c>
      <c r="B10" s="5">
        <v>105150753</v>
      </c>
      <c r="C10" s="5">
        <v>3227019.01</v>
      </c>
      <c r="D10" s="13">
        <v>108377772.01000001</v>
      </c>
      <c r="E10" s="5">
        <v>108377772.01000001</v>
      </c>
      <c r="F10" s="5">
        <v>88571296.819999993</v>
      </c>
      <c r="G10" s="14">
        <v>0</v>
      </c>
    </row>
    <row r="11" spans="1:7" x14ac:dyDescent="0.2">
      <c r="A11" s="12" t="s">
        <v>49</v>
      </c>
      <c r="B11" s="9"/>
      <c r="C11" s="6">
        <v>0</v>
      </c>
      <c r="D11" s="14">
        <v>0</v>
      </c>
      <c r="E11" s="6">
        <v>0</v>
      </c>
      <c r="F11" s="6">
        <v>0</v>
      </c>
      <c r="G11" s="14">
        <v>0</v>
      </c>
    </row>
    <row r="12" spans="1:7" x14ac:dyDescent="0.2">
      <c r="A12" s="12" t="s">
        <v>23</v>
      </c>
      <c r="B12" s="5">
        <v>1311854451</v>
      </c>
      <c r="C12" s="5">
        <v>629425930.38999999</v>
      </c>
      <c r="D12" s="13">
        <v>1941280381.3900001</v>
      </c>
      <c r="E12" s="5">
        <v>1362866544.25</v>
      </c>
      <c r="F12" s="5">
        <v>1276784381.3499999</v>
      </c>
      <c r="G12" s="13">
        <v>578413837.13999999</v>
      </c>
    </row>
    <row r="13" spans="1:7" x14ac:dyDescent="0.2">
      <c r="A13" s="12" t="s">
        <v>24</v>
      </c>
      <c r="B13" s="5">
        <v>131962437</v>
      </c>
      <c r="C13" s="5">
        <v>3370640771.8099999</v>
      </c>
      <c r="D13" s="13">
        <v>3502603208.8099999</v>
      </c>
      <c r="E13" s="5">
        <v>3058341238.8200002</v>
      </c>
      <c r="F13" s="5">
        <v>3046381344.23</v>
      </c>
      <c r="G13" s="13">
        <v>444261969.99000001</v>
      </c>
    </row>
    <row r="14" spans="1:7" x14ac:dyDescent="0.2">
      <c r="A14" s="11" t="s">
        <v>25</v>
      </c>
      <c r="B14" s="5">
        <v>2404994607</v>
      </c>
      <c r="C14" s="5">
        <v>-181932006.72</v>
      </c>
      <c r="D14" s="13">
        <v>2223062600.2800002</v>
      </c>
      <c r="E14" s="5">
        <v>2222946357.7600002</v>
      </c>
      <c r="F14" s="5">
        <v>2100268907.6900001</v>
      </c>
      <c r="G14" s="13">
        <v>116242.52</v>
      </c>
    </row>
    <row r="15" spans="1:7" x14ac:dyDescent="0.2">
      <c r="A15" s="12" t="s">
        <v>50</v>
      </c>
      <c r="B15" s="5">
        <v>2116073371</v>
      </c>
      <c r="C15" s="5">
        <v>-189612903.55000001</v>
      </c>
      <c r="D15" s="13">
        <v>1926460467.45</v>
      </c>
      <c r="E15" s="5">
        <v>1926344224.9300001</v>
      </c>
      <c r="F15" s="5">
        <v>1831941715.8</v>
      </c>
      <c r="G15" s="13">
        <v>116242.52</v>
      </c>
    </row>
    <row r="16" spans="1:7" x14ac:dyDescent="0.2">
      <c r="A16" s="12" t="s">
        <v>27</v>
      </c>
      <c r="B16" s="5">
        <v>288921236</v>
      </c>
      <c r="C16" s="5">
        <v>7680896.8300000001</v>
      </c>
      <c r="D16" s="13">
        <v>296602132.82999998</v>
      </c>
      <c r="E16" s="5">
        <v>296602132.82999998</v>
      </c>
      <c r="F16" s="5">
        <v>268327191.88999999</v>
      </c>
      <c r="G16" s="14">
        <v>0</v>
      </c>
    </row>
    <row r="17" spans="1:7" x14ac:dyDescent="0.2">
      <c r="A17" s="11" t="s">
        <v>29</v>
      </c>
      <c r="B17" s="5">
        <v>59255651</v>
      </c>
      <c r="C17" s="5">
        <v>92681062.159999996</v>
      </c>
      <c r="D17" s="13">
        <v>151936713.16</v>
      </c>
      <c r="E17" s="5">
        <v>151916670.81999999</v>
      </c>
      <c r="F17" s="5">
        <v>119189013.67</v>
      </c>
      <c r="G17" s="13">
        <v>20042.34</v>
      </c>
    </row>
    <row r="18" spans="1:7" x14ac:dyDescent="0.2">
      <c r="A18" s="12" t="s">
        <v>30</v>
      </c>
      <c r="B18" s="5">
        <v>59255651</v>
      </c>
      <c r="C18" s="5">
        <v>92681062.159999996</v>
      </c>
      <c r="D18" s="13">
        <v>151936713.16</v>
      </c>
      <c r="E18" s="5">
        <v>151916670.81999999</v>
      </c>
      <c r="F18" s="5">
        <v>119189013.67</v>
      </c>
      <c r="G18" s="13">
        <v>20042.34</v>
      </c>
    </row>
    <row r="19" spans="1:7" x14ac:dyDescent="0.2">
      <c r="A19" s="12" t="s">
        <v>31</v>
      </c>
      <c r="B19" s="9"/>
      <c r="C19" s="6">
        <v>0</v>
      </c>
      <c r="D19" s="14">
        <v>0</v>
      </c>
      <c r="E19" s="6">
        <v>0</v>
      </c>
      <c r="F19" s="6">
        <v>0</v>
      </c>
      <c r="G19" s="14">
        <v>0</v>
      </c>
    </row>
    <row r="20" spans="1:7" x14ac:dyDescent="0.2">
      <c r="A20" s="11" t="s">
        <v>37</v>
      </c>
      <c r="B20" s="5">
        <v>31299200659</v>
      </c>
      <c r="C20" s="5">
        <v>1210498356.6900001</v>
      </c>
      <c r="D20" s="13">
        <v>32509699015.689999</v>
      </c>
      <c r="E20" s="5">
        <v>32482508599.110001</v>
      </c>
      <c r="F20" s="5">
        <v>32241015904.349998</v>
      </c>
      <c r="G20" s="13">
        <v>27190416.579999998</v>
      </c>
    </row>
    <row r="21" spans="1:7" x14ac:dyDescent="0.2">
      <c r="A21" s="12" t="s">
        <v>38</v>
      </c>
      <c r="B21" s="5">
        <v>31299200659</v>
      </c>
      <c r="C21" s="5">
        <v>1210498356.6900001</v>
      </c>
      <c r="D21" s="13">
        <v>32509699015.689999</v>
      </c>
      <c r="E21" s="5">
        <v>32482508599.110001</v>
      </c>
      <c r="F21" s="5">
        <v>32241015904.349998</v>
      </c>
      <c r="G21" s="13">
        <v>27190416.579999998</v>
      </c>
    </row>
    <row r="22" spans="1:7" x14ac:dyDescent="0.2">
      <c r="A22" s="10" t="s">
        <v>39</v>
      </c>
      <c r="B22" s="5">
        <v>6809410437</v>
      </c>
      <c r="C22" s="5">
        <v>2253172379.8899999</v>
      </c>
      <c r="D22" s="13">
        <v>9062582816.8899994</v>
      </c>
      <c r="E22" s="5">
        <v>10443362352.860001</v>
      </c>
      <c r="F22" s="5">
        <v>9665778255.3400002</v>
      </c>
      <c r="G22" s="13">
        <v>-1380779535.97</v>
      </c>
    </row>
    <row r="23" spans="1:7" x14ac:dyDescent="0.2">
      <c r="A23" s="10" t="s">
        <v>51</v>
      </c>
      <c r="B23" s="5">
        <v>2438601117</v>
      </c>
      <c r="C23" s="5">
        <v>-362363442.45999998</v>
      </c>
      <c r="D23" s="13">
        <v>2076237674.54</v>
      </c>
      <c r="E23" s="5">
        <v>1886232837.76</v>
      </c>
      <c r="F23" s="5">
        <v>1870593989.51</v>
      </c>
      <c r="G23" s="13">
        <v>190004836.78</v>
      </c>
    </row>
    <row r="24" spans="1:7" x14ac:dyDescent="0.2">
      <c r="A24" s="10" t="s">
        <v>42</v>
      </c>
      <c r="B24" s="5">
        <v>75360347396</v>
      </c>
      <c r="C24" s="5">
        <v>8736085055.7600002</v>
      </c>
      <c r="D24" s="13">
        <v>84096432451.759995</v>
      </c>
      <c r="E24" s="5">
        <v>84002248156.320007</v>
      </c>
      <c r="F24" s="5">
        <v>79118285317.740005</v>
      </c>
      <c r="G24" s="13">
        <v>94184295.439999998</v>
      </c>
    </row>
    <row r="25" spans="1:7" x14ac:dyDescent="0.2">
      <c r="A25" s="10" t="s">
        <v>32</v>
      </c>
      <c r="B25" s="5">
        <v>9800000</v>
      </c>
      <c r="C25" s="5">
        <v>126461468</v>
      </c>
      <c r="D25" s="13">
        <v>136261468</v>
      </c>
      <c r="E25" s="5">
        <v>136261467</v>
      </c>
      <c r="F25" s="5">
        <v>136256717</v>
      </c>
      <c r="G25" s="13">
        <v>1</v>
      </c>
    </row>
    <row r="26" spans="1:7" x14ac:dyDescent="0.2">
      <c r="A26" s="11" t="s">
        <v>33</v>
      </c>
      <c r="B26" s="9"/>
      <c r="C26" s="6">
        <v>0</v>
      </c>
      <c r="D26" s="14">
        <v>0</v>
      </c>
      <c r="E26" s="6">
        <v>0</v>
      </c>
      <c r="F26" s="6">
        <v>0</v>
      </c>
      <c r="G26" s="14">
        <v>0</v>
      </c>
    </row>
    <row r="27" spans="1:7" x14ac:dyDescent="0.2">
      <c r="A27" s="11" t="s">
        <v>34</v>
      </c>
      <c r="B27" s="9"/>
      <c r="C27" s="6">
        <v>0</v>
      </c>
      <c r="D27" s="14">
        <v>0</v>
      </c>
      <c r="E27" s="6">
        <v>0</v>
      </c>
      <c r="F27" s="6">
        <v>0</v>
      </c>
      <c r="G27" s="14">
        <v>0</v>
      </c>
    </row>
    <row r="28" spans="1:7" x14ac:dyDescent="0.2">
      <c r="A28" s="11" t="s">
        <v>35</v>
      </c>
      <c r="B28" s="5">
        <v>9800000</v>
      </c>
      <c r="C28" s="5">
        <v>126461468</v>
      </c>
      <c r="D28" s="13">
        <v>136261468</v>
      </c>
      <c r="E28" s="5">
        <v>136261467</v>
      </c>
      <c r="F28" s="5">
        <v>136256717</v>
      </c>
      <c r="G28" s="13">
        <v>1</v>
      </c>
    </row>
    <row r="29" spans="1:7" x14ac:dyDescent="0.2">
      <c r="A29" s="11" t="s">
        <v>52</v>
      </c>
      <c r="B29" s="9"/>
      <c r="C29" s="6">
        <v>0</v>
      </c>
      <c r="D29" s="14">
        <v>0</v>
      </c>
      <c r="E29" s="6">
        <v>0</v>
      </c>
      <c r="F29" s="6">
        <v>0</v>
      </c>
      <c r="G29" s="14">
        <v>0</v>
      </c>
    </row>
    <row r="30" spans="1:7" x14ac:dyDescent="0.2">
      <c r="A30" s="10" t="s">
        <v>41</v>
      </c>
      <c r="B30" s="5">
        <v>256197848</v>
      </c>
      <c r="C30" s="5">
        <v>-242197115.46000001</v>
      </c>
      <c r="D30" s="13">
        <v>14000732.539999999</v>
      </c>
      <c r="E30" s="5">
        <v>14000732.539999999</v>
      </c>
      <c r="F30" s="5">
        <v>12360406.1</v>
      </c>
      <c r="G30" s="14"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D M f 2 t 8 f P z 1 9 f f L q 7 O U b / m K c f p 4 1 b Z W u q j o 9 y d r 8 o q r / 0 b 8 + S 1 / W 1 U W d L f 7 R v 7 g t p t n j u / 4 r j 5 + 9 + v L F m 9 M X T 3 9 / 7 e f 3 P 3 v x 7 M u j B / d 3 d s Z E m P H e 7 s 6 n j + / G G z 1 + 8 / s / P X 5 z / P L V l z 9 5 9 v T 0 F W H 4 + t X v / / r 3 7 n z 4 4 v i L 0 6 O n L 3 9 / w p p / p X H 8 x F e n r 9 8 Q 6 m d f 0 F + v f u / f / / d + / v r 3 5 z / O v n z y n R d f H O 0 8 + + r F y e 9 / / O r 0 + P f / / X / q + O T N 2 Y v X b x 7 f 1 S + 5 0 Z v f + 0 1 6 9 + j x 6 6 + + O H 7 y / P T o 9 3 5 8 1 / z 6 + O z 1 7 / / 6 z a u v T t 5 8 9 e o U b Y 5 / 7 7 P X + P n y y 9 d n b 4 5 2 i P Z E Z v 7 9 8 c m 3 j 3 / y + e 9 / K r D k D w X M f + C X F 1 8 + P f 3 9 p W f + / K s v v u L P X z 4 / / c l T b U F d c w 9 o 9 v L V 6 x d v j v Y F W / n j M a H z 5 v d / / p P P q X P C 0 / z x + N u v f p / f H 4 P 7 S U b z 2 2 e n 0 o W S G L 8 S I U / f f A m c + a G Z k w 8 e v / 7 9 3 / w + L 4 9 + L 4 L G v 9 D f 1 N s A 2 e S 7 x 6 D w q 6 N j / I 1 f 6 O / T 5 2 + + O n u 6 y 3 T U P / Y Y E w H 6 7 c d 3 9 T d 8 Q j D 0 O w W j v + E T D 5 D 9 S y D 5 V H p 6 e v b U G 4 p + 8 P j k S 2 K r F 6 + O 5 F P z F z 5 + c 0 w D + P 1 / r 9 / n G d 7 / / O z 1 m 5 e Q E P k F f x + / e f P q T G g m Z P z 9 X 5 8 + P z 0 B W 3 u f A e K Z + Q w k 5 x l l B r B k f / b 8 + H N I l f v D z I L 5 x v 9 T p 8 V 8 5 f 3 1 m P 5 9 8 / s r o 5 H U u L / k m 9 e d 7 8 z f 5 l s i N n D S v 4 i 8 P I 7 n p 8 f P C O n X L 4 / 2 H t / 1 / r L f n H y b 5 / D l l y e A z D 8 f y y w Q V e + 9 O H h 6 c P 8 n X 9 z / 7 u n r 3 + v k 8 6 8 e 3 D t 4 9 e y n n j 6 + q y 3 Q 2 + d 7 R y m e H f r / H u N G n z x + 8 + 3 v v F F 0 P t / H L 2 9 4 N p n V v z j + v e U v 9 O j + e P z F 2 Q v v c / s H C P / a T A C N 8 v S 1 0 v 4 1 c G T C 4 7 f H r 4 n O 3 N P v / e b 1 t 5 8 9 P / p 9 H t 8 1 v + K z L 5 7 a z / h X f P b 8 c / r l 9 + b P + F d S Q i R V J 6 e v X / / + X 9 B M M 2 U M W 9 h P v j j 9 4 s n p q 2 4 7 w u I V U Z 1 x e 3 p K 7 P f 8 9 6 d 3 A q Z C E 2 I s Y U X 3 B y l k X 4 1 t 1 m n f m C b b / S F o s p 2 f Y 0 3 2 I / 3 1 I / 3 V 1 V 9 v n p 5 9 e 0 h / 7 d 7 7 f 7 v + + r 3 / v 6 6 / y L k 4 e X 7 8 m v 7 + x j T Z z t 7 P v i b 7 f 4 F P Z s n 2 I 5 3 2 I 5 3 W 8 c l I C Q 3 6 Z P + v 1 2 n / n / f J V D g p a v 3 8 m 1 N q 9 3 7 e K D W h 2 4 + 0 2 o + 0 W k e r / T 6 / z + 6 g V r v / I 6 3 G s v f D 0 G r f m F L b / S F 4 a r v / r 1 F q P 9 J p P 9 J p P Z 3 2 + o t v D + q 0 / f 8 3 6 b T f O 6 L T f u / / H + i 0 0 + + c v j o 9 + c Z U 2 s 7 + z 7 5 K + 3 + B n 2 a o 9 i O N 9 i O N F m q 0 1 / c f P h / U a J / + S K O x 5 H 3 j G s 2 b i b P j n W f P z + 5 / c X r y 4 k t 1 f u J 6 j Z W K p 8 4 w 0 O B v V m 5 w X P n n z / K a 5 9 F X E F v + z a k 6 x v Y m / Q a 8 v b 8 2 6 D o G Z w T B q h 0 r D D d p L f 0 t 0 F a p f P b / V S 0 F q e 9 8 4 m m t n U G t t T O s t a w h + W F o L f 8 v p 6 n w M 6 K j O p I x k P P f / 3 / V q q X + C o 2 k v 0 I R 4 d f / t 6 o i 3 0 1 4 d v b i + P n Z 0 2 / O u 7 r / s 6 F 6 8 N v / q 7 w r S 7 Y f u V c / c q 8 6 7 t W T 5 / c H 3 a s H / y 9 S X P + / c q 8 C 4 a T f C e I 3 p 9 M + / f m h 0 w z Z f q T T f q T T O j r t 2 9 9 9 O a j T D n 6 k 0 1 j 0 f l Z 1 2 s t X Z 2 9 e H X + D O u 3 B z 7 5 O + 3 9 B Y t + S 7 U c 6 7 U c 6 r a P T v j x 4 O K j T H v 5 I p 7 H o / S z r t C 8 / f / n q 9 P U 3 p t R 2 d 3 7 2 l d r / C x w 1 R 7 c f a b U f a b W O V v v q O 2 8 G E 2 c 7 P 9 J q L H s / 6 1 r t 9 T e 5 X n n w 8 0 a p v f 7 R g u W P d F p f p 7 3 Z + c m n g z p t 9 0 c 6 j U X v G 9 d p 4 U w c 7 3 z n 9 f 7 n 3 / 2 J B 1 9 9 A w u W v / e P F i x V a + l v g b b S 3 3 6 2 t R T G G P z 9 s 6 K z f l 4 t X 3 b k Z C C 2 3 P 3 R 8 u U H K S b f a 3 j 9 1 R P 6 c 7 O v 9 T 6 + 1 s O f D T 2 E 3 / 5 f 5 W s Z q v 3 I 1 f q R q 9 V x t R 5 8 + n s P u l r / b 1 J b / 1 9 1 t e 7 y v 9 Q J s H n F n 1 M v p 5 5 6 u 9 n v Y g V E D b / c e / M T e 1 / e / 6 k H z 7 7 z k z / x 8 C e f / M T u s 9 / 7 u 7 8 X p Y W k g b S j w R 8 d r + p q k s 2 q d O t 5 N c 3 K O 9 o C X 8 V c s G + f P X 1 6 + k K J w X N y 9 I y m z P z + + C W p E X G k n r 4 6 e / 7 8 9 R t i 8 6 N T G p r 7 6 / G 3 j 1 8 / P X 1 2 / N X z N 0 + / P P l K + O L l i + M v m J p P j l + f P g U B 3 z z / 8 v M v g 0 + s N r W f n H z 5 x c u z p + F r q p b v d k j 4 z V H 0 6 e / 9 x c H e g + + + 2 n 9 G D P 7 7 9 C n 6 c t V W q S X r y 5 d R i u 5 1 K M p e p f z m K P u 6 T 9 l N U 6 s t f M o / 3 0 R 5 7 j P 8 5 P 8 T M + E a n h 3 v P H t + d v + L 0 5 M n O 7 9 3 h L c X q 7 L I p k W 1 z J v 0 O n 2 V z 9 Z T + S s 6 J / c + j M v / f 0 l r x 2 w v v v v F y + 9 8 + e p 4 7 8 m 3 D 7 7 s 0 / q L a l a c F 1 N i + S h t 9 3 8 W a f v / F Q 0 S 8 u 2 X X 3 7 n 9 z 5 7 f v J 7 n f Z p + T S / z J c X Q 6 S 8 / 7 N I y v + v s m m M t G c / G V P O 2 S B d P / 0 R X W 8 l / i 9 + r 4 M + X V + v J 6 c / n d f T Y o C 4 D 3 4 W i f v / G v l 3 5 u j F l 7 u 3 s 1 t v f u p 5 h E n r 6 q L O F l n c T P 2 8 c M b e n 5 R P d 5 7 c j / J l U 8 y K q n m U v s 6 n b V W n r 6 t p k Z X k D r y s i 0 t 4 a F V 6 u m y L W T Y j J + F Z P s v r r K U v y G G 4 l e N 2 E / U 3 z X v E Y f v / 7 e y c / D 4 P Y 7 P z 0 3 l b N W m W 1 v l F S T S f 5 W m 1 o h m Y F v / o 3 7 p 8 f y c t 7 j A P M s v 7 O s z / X 6 b / p 1 + Y Q M S j / 5 d t T d R v j I y 8 v + f 2 I 4 L 3 C f 7 5 v a / u f X n 2 + e e n T 2 O e X Z M v V v k / + j d X Y H V w / L P 1 c k N I 8 r 6 + 3 s 9 7 b a P E / + J l J B x 8 W e d N K 6 o F 1 G / y + r I g 2 j f p 6 h / 9 e y Z l M R 0 Q g I 1 + 4 S 0 E w O e H / 7 8 K g P M T P 9 / 7 y e + c v f m p L 3 Z f 7 T y J h I k v y 2 y Z y x y M a A Y u 1 s W i y J e U M L l O 8 8 u s X L v p W V X l P / r X t x R R 2 v k Z 8 I c 2 u p Y / m p 9 B G X m z + + 2 o 6 7 m o Z A 6 u 0 / N q g b m J U v 3 g R 1 T / W l T / q a e 7 f a q / I k E o l f W v y R 6 v o J q a Q R / I r U T 9 i P Y 3 a q S n b 5 5 / 9 / 7 T 3 + v B v d P 7 r 1 9 F k i 3 W A D u L n N c / o J / H 9 S K b 0 c + t f / T P W Z L y g S j k 6 e d j j R H i m f L d n R 9 N z e 2 n x j M W J 7 9 P Z G 3 i t F n l 0 3 / 0 r z 8 f M s 2 7 G 0 P h H 1 E 7 o o R O z 9 7 8 x O / z 8 P i r 3 y u q + q 8 R I r M g F M v L v B 7 U Q L s b o + D / D x H + h 0 b 4 b 9 / b f f L 8 z U + 8 + e J Z n / D H s 0 W x L J q W E w 8 V V i p o A o 5 X 1 X X U 8 u 6 + 7 z L F z / u Y Q G n / U 7 / 3 T 0 V o D z K n l A + i 9 b p p 3 l T 0 M y f 7 u 0 a k U B d w S 1 d Z n a W L / K e r O q v J P q Q 5 q S N y W S m J F J 2 d D w 2 X f U b 5 / 6 t K C g z A 7 / X 0 9 3 n 9 x Z v d J 5 9 G b L P O D s h + D j M N / 8 g E A z Q 1 N G 0 y M R p D s A F P L 2 j u B h X X x o D 6 R 9 M z J D y v P n 3 4 n f 7 0 n F Q L E p t F 0 Q y Y 5 / d d U f m R p h J i n z y / 1 y f 2 l 8 T 1 F 2 Y x m z h 9 u s b q t u N 8 0 l t V u R Y Z + e l 1 X T S z g h e 7 s z I 6 N x 8 a N f t 8 8 f N J E M 6 + + 6 I / N 5 T W y 8 h + 0 8 Q s s 3 Z N w U E 8 n b f 7 o U H z z z u i n + 0 + / 7 2 e / O S T L / f j / q q s k o H 7 P y f 6 V y Y 0 K 3 6 Q 0 b r O 1 u f V p M j r p f 0 4 H r F t D K Z / p K Q G 5 + S r z / f 7 c y L T c O 5 N Q 4 z m e x 8 a J f t s 8 f N D D h 7 u P P z q 2 0 9 / 8 j v f j c h B V l O a t F g Z 2 5 A N r W e m X 6 y X a D i w 0 r P 3 g Q v L / z + k O r P Z y c 6 r W C L 7 m 6 J 6 N 5 Q + o p U L / W 2 j T P z / n / p n T + 7 9 x O u X T 5 5 F 1 t F O K l b 3 x T K j q C C v q 1 H 6 N F / P M l r L 5 5 A B 0 4 E P K p j k 6 / R 4 X t V 1 J n / N 8 u g s v G 9 Q / f 9 / 6 g v v P 7 h 3 8 E O g f j d o / p E M m F n 4 f U 5 f f f r 0 1 c H r N / 1 Z e F O 1 F A D P 8 l K c n y h h 3 3 f 9 + P + P B H X Z h l f 3 n j 8 / + 6 l 7 u z s / 9 f m z i C H 1 I 6 w o N d 8 3 n u 1 Q 8 / 8 X r m C M m m / u 7 U Q M Z L 5 s x D R e U z w 6 K c p N l P 0 a 0 e j g t P 7 / 1 S G M D f i n T i O B E S n h u n V + C a X E s N B e w z l J G 1 r c j W c E 9 r 5 G c P q j O a A B f / H q 8 x v n 4 L x a z m R h B Y l l E g a K j T h V E 5 2 J r 7 G + + 6 O Z 2 N 3 d u f 8 T k Z B 0 c C b c E h d p q D q n i a n X U 2 R v 8 O V K t F d s e u 5 9 j e j 1 5 + / 0 n O 6 e / O T v 9 W p 3 5 / d + 8 X u / / u 5 e Z H p m 8 B R F N H 4 6 r 6 c U K t F f 5 0 U z R R Y t z W j R n d Z h 6 r j d u P e + C 8 D 4 / v 9 l p L 7 L / 5 5 8 y b g / O z 7 B j + M 3 r 2 g O X v 3 e v z / / Y q j / 7 K s X J 7 8 / D e P Y k f v 4 D W U k 6 Z e f e v n q 7 M 2 r Y 0 p N m k / k q z f S p 6 H X T p d 1 f U c b M F + + e k 3 c q P M p f z x + 9 v z 4 z e + v E B 7 f 9 f 6 S b 1 5 3 v j N / m 2 + J / D w y + e v p 2 S v 8 d f r 8 z V d C n 7 t 2 m O 8 1 3 p P n x 6 9 f I i 7 / e T L e s x e v f / 8 n 3 9 T 8 7 v + / f 7 z H J 2 9 o y G + + m f H u D Y 7 3 / z X j f X b 2 4 v j 5 2 d O f N + N 9 / d W T l 6 9 O X / 9 8 G i 9 9 / f N m u K S a P 3 9 9 e v L z Z r x q j j 7 / e T X g n 0 8 M j e / O v v z 5 M 1 4 w 8 8 8 r B X 3 6 n d N X P 4 8 U F s 3 v 7 0 P z + / / P 8 f 7 + v 7 / T T 3 1 J / v + z p 7 V x 5 P 9 / 9 k E 2 T / n / n 5 W 3 j l y 8 j 9 i c / / 9 X j W 8 e + s 8 H F T c 8 9 P 8 f W + / N Y / / / Q W b o L v 9 7 c v p c q M C / S L v d I J f 8 4 r t f v P z O l 6 + O 9 5 6 8 + L 0 O H t 8 1 T b T t X j d f K 0 v 6 T 7 7 c / 7 1 M 2 7 2 j x y + + + u L 3 f 3 1 y / J x z n P i D + I Z z k K d f v K R 8 6 N l r p t r z 0 5 8 8 f Y 7 f T r 7 6 4 i v + 5 f n x 5 5 + / O g I Z 5 b f H L 0 j V v L L j + 4 a p 9 H u d P c U L + C F 0 e h / i f P v g y 5 u J I 8 n s p 5 9 + 8 f J H x O k R 5 9 v 3 d p 8 8 f / M T P / V 7 / 9 T / f 4 k T W 9 p 4 s v N 7 3 0 y c z W K F z t 0 f l k 5 Q q v b 3 / 4 9 S 7 H 3 Y a X A 9 6 P + v 7 P S 1 i N N d y / z / P X G e / t 5 f H O w 9 + O 6 r / W f H n + / / P j f L 2 s 8 / R f T l l 9 / 5 v c + e n / x e p 5 s 5 5 + m b 5 9 + 9 / / T 3 e n D v 9 P 7 r V 7 b t z 2 N F N O Q R u b a f 7 / 3 k d 8 7 e / N Q X u 6 9 2 n l i 5 / P n N T j G P 6 O T 3 e f j z l p 2 + 8 5 M / 8 f A n n / z E 7 r P f + 7 u / 1 + u b 2 e n 3 e v r 7 v P 7 i z e 6 T T 6 M C + P 8 P d v p 6 s m b s 2 s 5 P / d T p z 4 v o 4 2 b O i d m 1 N 1 8 8 + / 8 v c b 6 2 g / 3 5 v a / u f X n 2 + Z v d b 3 / j i u j / 3 R R 7 H 1 m L s N O r k + f 3 / v / L T u / j Q / 6 8 U 0 R f 2 + h L M H u y 8 y r q E f 1 8 M P q 3 Y K e Q Y m d P 7 v 3 E 6 5 d P n j 3 9 + c J O m 1 X 3 e z j Y P 2 K n 9 z V 2 / / 9 g p 6 9 t 1 8 5 + n 9 N X n z 5 9 d f D 6 z c 8 H 4 r y n D 6 m c 8 8 V L K 5 f / f y b O z V m 1 W D C 7 8 + T + j 4 j z 8 z L 6 + N r E 0 f T + V 5 / / f M j H 3 o I 4 7 5 F y / H l M n J 8 v g c b 7 m P I Y c b 5 4 9 f n P B + K 8 p y k / e 7 j z 8 K t v P / 3 J 7 3 z 3 / 7 / E + d o h q i Y 3 P n 3 4 n Z 9 n M U W M Y m c / e Y u Y Q i O 2 N z / 1 / O c 1 x d 4 j 5 b j Z 6 P / / m G L v E 7 f + / N X n t y D O e 7 D T / z + I 8 4 H a a S g 0 + 5 G s D V L s 0 y 9 e / v + X n b 6 + 7 y S y 9 u X + / 4 + 9 7 v f x n d 5 D S / / / W N Y + V D s N y N r P M 4 r d y j / / e b t c + 7 W 9 T a X Y T z 3 d / X l G s f d R 8 n 0 9 t r t z / y c + 0 K H 6 f z N x P l R l n f w + D 3 / e s t P N m b p Q A E / P 3 v z E 7 / P w + K v / H / s M 7 y N r 7 5 F v + f 8 b c d 6 T c 3 5 e r U j e I k 5 5 j 9 X / / 3 8 Q 5 3 2 M f o w 4 J 7 + P F c G f J 1 r 6 a 9 s 1 d Z M + P 3 3 6 I 4 r d H O 6 d 7 p 7 8 5 O / 1 a n f n 9 3 7 x e 7 / + 7 t 7 P M 4 q 9 j 7 F 7 D 6 n 8 / 4 f K e p 8 1 u / f I 1 P 3 / g z j v I 2 s / 0 k 7 v K 2 s / j 7 3 u m 2 X t P V T 3 / z + I 8 6 G e w B c v f + + f Z 7 L 2 P t 5 m J C t + s v M q 6 o r / / 5 h i X y 9 4 + X m c Y r q V s V N 2 e n D P a r K f J + z 0 o S r r 5 1 9 W / H 0 E 8 D 2 y 4 v / / E M D 3 c Q 9 + l J S 7 b V J O D e O b n 3 r + I + L 8 S K z e h z h i 1 5 5 8 u f / / 4 5 D k Q 0 3 Y z + d l y p v Z q e 9 D 7 v z U m 3 s 7 / / 9 l p 6 8 d / m / 2 I f / / Q Z y v H a 9 t z o 3 8 P J O 1 W 3 l E Z 2 d P 7 v 3 E 6 5 d P n k X z b w P s 9 P 9 Z 4 r y n r P 1 8 z d z e z q 7 9 S N b e U 9 Y 2 5 9 / + / 8 t O t 8 q N a G h 2 8 v z e z z N 2 e h 9 j F y y 6 / V 5 P f 5 / X X 7 z Z f f K p p e 7 P S 4 q 9 h 8 o S H v u J N 1 8 8 + 3 l G s a + d T d q c A P / / h 8 r 6 2 s R R 9 + D k 9 3 n 4 / 1 / i v I 9 2 e o 9 s 0 v + P Z e 1 9 L O B 7 h L 3 / P 6 b Y + / j n M Y r 9 1 O n / j / N O X 9 v b / P m g u t 9 H 1 n 6 U l P s g f f 7 z d u 3 y f d K Y 7 7 F 2 + f 8 P A f z a x N F w 7 + y 7 L 3 5 E n L 6 s / b x K y t 1 M n J j R / + L V 5 / / / J c 6 H R r g / 9 X v / 1 I + 0 9 K C b 9 B 5 Z l P 9 / s N P X c 7 C J O N 8 5 e / N T X + y + 2 n n y / 2 M f 8 m u H / 2 r C P n 3 4 n Z 8 H x L m F W L 2 H g / 3 / D + K 8 T / T x H m L 1 / 2 M t / Y F 2 b U j W f t 5 Q 7 D 3 i t Z + 3 u e 4 P 5 b G f f y t Q 7 + M e M M V s n P L 7 n L 7 6 9 O m r g 9 d v / v + r 5 L + 2 B d y c A P / / B 3 H e R z v F g r j P n 3 3 3 5 5 m s f a h 2 G k i Y / P + Y Y l / b P / / 5 o J 3 e x w U N i f N w 5 + F X 3 3 7 6 k 9 / 5 + S a A X 5 u d P j 8 9 e / M T v 8 / D 4 6 9 + n i 0 2 3 S p j q e H e F y + t 7 v / / H 3 H e x 9 h F 2 j 7 d e X L / 5 5 m s f W 3 t t N l 3 + v 8 x x d 5 H A N / D o f r / h w B + 7 T j l 5 5 8 r / h 6 O p S z s P v l y P 2 r X / n 8 s a 1 9 b n / / I d 3 p f A f z 5 s N r 7 t Y 3 d j y K 7 W 7 j i M W P 3 5 t 7 O / 3 / Z 6 W v n n T Z r p / + f E e c W n B M x d i c P 7 l l C / v + P O B / q C X z 1 + f 7 P V 0 V 0 C 7 v 2 8 0 4 R f W 0 3 S V e g f u r 3 / q k f s d P 7 u E l D F P v / I z v d d t H c y d p P n f 7 8 j l P e W 5 + f 7 L y y + Y O f J x T 7 2 r 7 T 5 k X z / 3 8 I 4 P u k m G I 5 3 s 9 P n / 7 / l z j v o 5 3 e Y 3 X g / 2 e y 9 n X d g 5 g + / + L V 5 z / P K P Y + A u j a f r 7 3 k 7 / X 0 9 / n 9 R d v d p 9 8 a v n x 5 4 c A v o + x G 4 j s f j 6 w 0 y 1 i 4 Y C d v n P 2 5 q e + 2 H 1 1 8 v t Y z / T / f + z 0 t V 1 x N X Y / 9 X T 3 5 w F x b s E 5 s Y z l y f N 7 / / 8 l z v v Y t d h q 7 6 d f v P z 5 q o j e 1 + t W i p 3 8 P g / / / 8 t O X 1 v W f r 6 u X d 6 c E 7 j R h P 2 8 k L X 3 t G t n Z 0 / u / c T r l 0 + e / T w L 4 m 7 n Q / 5 8 X d j 9 2 s Z u M z v 9 / 5 h i X 1 s A f 7 5 m U W 4 n g D / v 2 e k W 7 o F r + + b 5 d + 8 / / b 0 e 3 D u 9 / / r V z 7 O c w K 2 S c j 9 i p 1 u w 0 4 8 S 4 L d N g G 9 2 D 3 7 + E e c 9 X P H / f x D n a 7 t J m j D 5 9 O F 3 f p 4 p o q + t u j U n s P P k / o 8 o d k v f 6 f c 5 f f X p 0 1 c H r 9 / 8 P K P Y 1 3 b F f 5 T G H N L n b n n u z b 2 d n 2 f s 9 D 4 C + B 6 u + P + P K f Y + i d / 3 4 L H / P w r g e 1 h A W d B 8 8 u X + 7 / X / O n b 6 2 a X Y + + j z G D t 9 8 e r z n y / s 9 B 4 u 6 O Z F l p 8 P 2 u l 9 Y + E f Z e o G Z O 1 0 9 + Q n f 6 9 X u z u / 9 4 v f + / V 3 9 3 6 e s d P X F s C f t / 7 5 + 1 j A v j 7 f 3 b n / E / s / z y j 2 P k m Y 9 1 D y / / 9 Q W V / L P b h Z Z f 3 / j T j v y T n i b Z 4 8 u H f w / 1 / i f C 1 j 5 + U 2 d 5 5 Y Q v 4 8 U U T v o 7 r f Y x 3 h / 8 c U e x / t F P M 2 3 + x + + / + / A v i h i Y L P n / 1 8 W H m 5 R Z w S a K f f 6 + n v 8 / q L N 7 t P P v 1 5 t g T 8 P q p 7 Y F n q 5 4 M i u g U 7 x b L i Z 9 9 9 8 f O F n d 4 j i N u 8 Z P A j d h o M S Q Y W 8 v 7 / y E 6 3 j X B v V N 0 / H 9 j p f d 2 k n 1 8 R 7 s 1 u U m z J 4 K v P o w m T / 3 8 Q 5 3 1 U d 8 y H / K n T n 7 / r K e / J T i p r n 3 7 x 8 u c L O 7 2 H Y / k j 1 f 2 + q l t T T D u v o l m U / 3 + w 0 / v I 2 n v E K f / / I M 7 7 q O 7 3 W I n 7 + S B r t / C 6 f 4 i 5 7 v + X E e d 9 c 9 2 b g 7 j / f 8 j a 1 y b O z w c t / T 7 x 2 o / W c L + + X b t x D f f / v + x 0 s w 9 5 Y 1 r 7 / 8 f s 9 D 6 e g L O B b 5 5 / 9 / 7 T 3 + v B v d P 7 r 1 / 9 f P O 6 v 7 b K 2 h z E / f + Y Y u + j s n 6 e J 8 D f X 2 V 9 8 e r z n 7 f s d H P Y + x 5 K / v 8 f 7 P Q + s v Y e + v z / H 8 T 5 U F l 7 c 2 / n 5 5 m s f W 1 j t z k B / v 9 j i r 2 P A M Z S K 2 9 2 v / 3 / X w F 8 n y x K y E 4 P d x 5 + 9 e 2 n P / m d / x + r 7 v d x x d / D T f r 5 I G v v y 0 4 q a 1 + 8 t N T 9 / z s 7 v b + x + / m 8 P P c e j u X P F 9 / p a 9 s 1 0 U 4 / 8 V O / 9 0 / 9 / 5 c 4 7 6 O 6 3 y M p 9 / N C 1 t 4 z K 6 7 G 7 t O H 3 / n 5 w k 7 v q 7 p / x E 6 b 2 S m 2 2 r v z 5 E e L L O + r u n + e s d O t j J 2 u 2 T 2 4 Z 9 v + / 5 2 d 3 i N O 2 e x 1 / 3 x g p 1 v E K e + X s f z / A T t 9 b V l T d v r 8 9 O n / f 2 X t f T g n l n / 7 c j 8 a x P 3 / j D i 3 i N f e Y y X u / x / E e R 8 t b Q l 5 u n v y k 7 / X q 9 2 d 3 / v F 7 / 3 6 u 3 s / z 7 T 0 + 7 h J 7 6 G l / 3 9 M s a + v u k / P 3 v z E 7 / P w + K s f a a d B 1 T 2 w d P L / D + K 8 j 6 z 9 P P Q h 7 / K / T 1 + d P W e U X r 5 6 + e b s 9 L V Q 8 u W r L 1 + e v p K / 8 b I + u w Q F Q H 7 y + P l X z C R 3 u 4 0 3 v L y 3 + y E v 7 3 3 I y / c + 4 O V 7 H z L m / Q 9 6 + U M I t u 8 T j D l N f n s / I D 7 h v i a Q 3 R 2 f B k e / 9 9 e D 8 Q G k 2 N 0 J S L H 7 9 R D 4 A B b a 3 d n / B h C 4 / y E I f P o h L z 8 I m c C p y t P X v 9 f x z n d e 7 3 / + 3 Q c P P / 1 6 o z r 4 E M Q e B o h 9 L Q R 2 Q z H 5 e j A + h D d 2 v w H e 2 P s A L b P 7 I W p 5 7 8 N l e 3 / n w 2 H c / w Z g P P x m Y P j E P H p Z 1 e l J 1 u Y X V V 1 k 6 c u 6 u q i z x T / 6 F 7 f F N P t 6 0 D s 6 P S a J P / H g q 6 8 F O + C h r z n 6 g J W + D o x d / H / D G J / 8 P q e / 1 / P j g 5 P 7 9 7 8 e 7 F v Q 7 2 t p M s A O T O V P / e S r 5 7 / / F y 9 3 v o Y 8 A 1 a g E 3 7 q 2 R e / v w H 3 + / / E D j T W 1 4 H p 2 4 + j 4 6 c / + c V z a v d T X w + W b 0 4 A 6 + w n z 0 5 / n 1 f H X w 9 Y a F 4 e 3 N 2 5 f 3 e P 2 f H r A P P t i Q c s 3 d l 5 d P / T R 7 s H X w 9 q Y G i + U a n e 7 T j V X Z w P H n 3 N + d 4 N 5 O g D 5 6 h j J f c E x d 2 H 6 S 7 R 9 M E j + N d f B 2 r o X e 5 u n 7 4 4 H Y 9 3 9 7 a f n p 0 M A 7 x r A 5 W f P H 4 l 8 P m X n 3 x x / M X R T 5 2 + e H P 2 9 J i S t f w n m l B E J G a V f 3 v 8 k y + P X 7 2 m w O c l f a S / P n 5 9 9 v m L o 7 P H d / n n 4 y 9 f v j k 6 / Y n H d / H z 8 f M v v 3 v 0 + e k X h A 9 + w 5 + / / + n v / c Z 9 x H 8 9 / v b Z 5 9 + G 6 c R P f M I h 3 p f f f e O 3 x B / 6 4 e / / / P T F E U I D 7 0 9 + 9 4 2 8 q r / y 5 9 T K / / P x t 1 / 9 P q Y V / 2 Y b u b 8 e / 6 S 2 + E n z C U u T A 3 H 6 / O X v f / y T x 2 c c 9 3 3 x + v P f / w W H i W d f P v n O i y + O d k j f H L 8 6 J U 7 R D 3 j U J 1 + 8 t M 5 B j P A / e f r 7 / + T Z 7 / / l k 9 / / 9 D u n r 0 7 O T s 6 + f H b 2 4 h u d B l i X Y B L 0 g 5 u m w P 1 m a P X / S r L / F B P u 5 Z v 3 J P v x q 9 + f R I O S D q 9 v J v b Z R m I / e e M R W 6 S x Q 3 D v Q 0 f 0 I y O w / I e l f / C x t F Y h 8 K D c U i Y C W G 9 M x / 5 L P + S 5 2 n n 5 1 e / / 5 O n n p G r e a 7 Z 2 z n 7 / Z 2 e v T 2 i + 3 n + u A J d m R 5 l Z f x h G / / 8 8 8 + 9 Y u m w k 5 1 3 + 9 9 v H L 5 4 i D c e W U / 9 4 / P r N 8 R v 6 8 Y Y S b 7 / / T 3 x 1 + u r 3 A Y L e X 4 / P X r z 8 6 s 0 X X z 4 9 P Y L D Y f + Q V N n z s 9 e M / c l X r 3 6 v n 8 I v r 1 8 9 B T y y w 3 v b O / v b S D / p R 4 8 J z b O f 5 D Z f v Y T c v f 7 9 v 6 B / j j 8 / t V B e f / U F Z + V + / 1 d f f v c 1 J j f 8 w H 1 / 8 u X z r 7 5 4 E T Y x n z 3 + i s j 7 + x + f v D k j 1 Y r 3 A N n / T B v i 4 x e / / 8 m 3 i V d + / y 9 f S A 8 0 9 O 5 H f h t 6 s 9 u G P 6 I 2 r 9 + 8 + u r E v r S L N u F H f h t + K W w j c F 5 / m 2 b v 6 Z e U 7 i R 7 D P q 8 O W a 6 d D 4 + V n K F H x O V p T V g 7 v 7 + h k O G o 5 2 w o b y 3 F 3 v P L V K 9 + H J X 3 7 M N T X + v z 5 7 + / m c v n p 7 + 3 k e m i f + Z a U V p Y X z 4 7 O z 3 B i H 7 H x o s 3 J t 7 t s M u t L 0 Y t O D D x 6 A J J u v F 5 5 K b P / 2 u Z Y m z F + Q p n T 3 l X 1 + / + P I N 5 X z f / D 4 s q 8 d E y 9 + H p u 3 V G W I x / 0 / 0 w b x 8 9 9 U p i c d r 0 q j E y F 8 9 p 5 9 f H P / e v z 9 j I b / g 7 9 / / 9 z F / / z 7 8 h j Q k n + z Z M / T z 6 i d Y G k T M I s G K y h / / I B / h 9 L u 2 N f / 1 + 7 9 R h X X 2 4 h n x w J M g e L K f P f 7 8 9 M V X L 8 7 Y e x w M C W 2 b x 5 T a f k 7 i + M X Z m / R d U z x a F u V n H 7 X 1 O v 8 I H b G c n X 3 J K s z + / v g 1 V M z Z 8 Z P n p y d f v n h z f P b i l F S N / f X 3 F z 0 T g f b m 9 y a v 5 z u n J 2 / w / u / P X u v r S L O 7 U f h 3 X 7 1 + 9 f u / / r 2 Z 5 4 m g P 3 n 2 l D 9 9 0 / n g z e 9 / R q o M 3 r Q 0 x 1 / E B d k i P w L 1 T p + f Q n R + f / K n + b P H g c N N b Y 0 D / f v o S / w Z G a B T 8 8 L Z c p a / A z 3 k l 8 c / m Z X r H m z 5 k N q E E G M d v D o l / n 7 1 + x + / f n 3 6 x Z P n v 8 / m b p 6 c v j u e z Y r l K P 3 J v G 6 K a v n Z A 8 r o j H f H O + O d U X q y L t t 1 n X + 2 z N d t n Z W j 9 O V 6 U h b T 3 y u / f l O 9 z Z e f P d z 7 N P t 0 b + d g O j m / f z D J J l 8 H z 5 P n h O l m J K f V Y t x k q / G k G O f t O F t m 5 f U P 8 n q c A f E x j e C s z R d v 8 n f t a Z k v 8 m X 7 X l i w d J v Z 3 o z G 0 5 e / / + 5 7 w T 7 9 v U k W b j H X N I T X z z 5 / e f / k 9 / l 8 f + / 3 + c 6 X O 9 / e + X x 3 7 8 F X O 6 c 7 L 9 6 r w 9 f f P j 1 9 s 7 m v z 7 O m r d J 3 J o r + R / 9 6 G 0 Z n G k X f v r u n p / C O f v / X 3 z 5 + e f M I H z z 7 9 u m 9 T w 8 O v v r 0 4 c O T 7 7 5 8 s f t 7 7 x 7 s H X z 1 U 2 / e q 8 t X U M O b + / r d T n 6 3 3 U f 4 5 7 0 A P z 1 7 / f L 5 8 e / z + 0 M 5 n 5 2 Q 5 n / + 5 v T V Z r 5 k 1 f I e o J 9 9 + e q L 4 z f f L E y o i d 9 f 9 c Q N U v Q L y / b w 9 3 i 3 K N N L l f S P S M o / S v P l t C I 5 u v j s o 3 V 7 v r 3 7 6 U e / x y + 8 a A 9 / 4 w T N X + e U Z i m L H + S e d K U E Y t k 8 I i 3 7 2 U f z t l 0 9 u n v 3 6 u p q f H V v X N U X l J n Y 2 b 3 7 e 3 / x / P V 0 n i + y 7 W L Z t N l y S m r Y v D W 7 + a 2 P B I E 0 B Q p v r l c 5 / j 6 p G F S L z + 6 a D 0 2 j s 6 f 4 S 5 x E b i A f m K 9 5 / O Y d D I X b B J / K e O / G B o y v 3 4 u V j r 9 6 Q w H 4 Z j l 8 3 3 k + O X 4 J U / n e M O / 6 5 s h Y P D F h m + 3 Z / s + i P d t / L 3 L + y J 6 9 D x b / L 7 F n p 7 / P z s 5 X L / e + / f T N z r M 3 n 5 + 8 2 N 3 5 v V 6 f f v X d n / r u e 3 X 4 / 2 Z 7 t v v 7 H D 9 / 9 f m X n 0 P r P D 9 5 u P f s d O / k i 8 9 f f P s 7 7 9 X l b e z Z d 2 D P v v M j e / b / K 3 v 2 k x m h M i n z D f b M x C y / f z z B e 5 O h I 6 3 2 I z t 3 o 5 2 7 / 7 N o 5 + 6 / F z l / Z O f e B 4 v / l 9 i 5 3 / u r 7 z x 4 9 f C L 4 5 9 8 9 d 0 H X + 7 s P f i 9 7 7 8 + + f T T p y / / / 2 P n T r / 8 y d N n + 7 / X p 0 9 + n 4 N v v 7 7 3 5 u H e 7 3 3 w 9 C e + / e L l w X t 1 e R s 7 9 3 v B z v 1 e P 7 J z P w / t H K f u f n 9 / R e 1 H 1 u 2 b s G 5 7 P 4 v W b e + 9 y P k j 6 / Y + W P y / x L r 9 x P 7 L 5 y + e 7 3 1 7 7 / f + z o v f 5 z s n P / W d 4 y d f / t 7 f O c D a 3 3 t 0 + P 9 m 6 7 a z d / / J 6 2 / v / V 6 v f + q n f u + 9 n / j 8 q 5 / 6 9 k 9 8 u r v 3 5 M X n 7 9 X l b a z b M a z b 8 Y + s 2 8 9 b 6 7 Z z 9 v v r S v u P b N v X t W 2 f v 6 J V 2 V 3 T x z d k 1 A z Q 9 y D g z 0 9 r 9 n l d z N 6 r + 5 9 N M / b m + N X n p 7 J Y O 9 D F 7 o d 2 8 R 6 W 8 v e 5 9 / m L e 5 / u n d 1 7 v r 9 7 / y d O v v 3 0 i 9 O H X x 0 8 2 3 3 6 X h 3 2 L W W v r / M 1 C X z + f r 7 X e 1 n E + 9 9 + 9 e T l 2 c u 9 3 + f Z y 6 + e v r l / 8 u m T p 8 e f / 9 T e y / c j 3 a 0 t 4 u e / 2 7 3 3 9 S Z o F J F J 6 c 4 2 D e W L 5 z u v T 3 7 v s + / u f P n g 8 1 c v 7 j 1 / / v n u p y c 7 r 3 7 i w d f o 8 O T L L 7 4 4 f v F 0 c 5 8 7 O / d e H D w 9 u P + T L + 5 / 9 + x 4 5 9 n z s / t f n J 6 8 + H L 3 0 f t R T 7 p 8 8 / t 0 p 6 v b 3 + m 7 V U Z / z 8 Y X x f n X 6 K B P x L 0 + E c 9 + c u f B 8 f 1 v 7 7 y 8 / 1 O f P / / J z 1 + + e v 1 7 / z 5 P d k 7 u P f w a H U a J 2 O 1 z m I j v x / V D R O z 2 9 4 0 T 8 V 6 f i D / 1 / N X e 5 / u f / + T p l / u 7 L 3 e P 7 9 / / z u v f + / l P 7 j 9 5 8 j U 6 j B K x 2 + c w E d 8 v K T l E x G 5 / 3 z g R 9 y P i / O T 3 P n u + e / r p d 5 8 8 + 4 m f e n L w 8 K e e 7 P x e D 3 7 q 0 9 2 X X 6 P D K B G 7 f W 4 Q 5 3 t f o 8 8 + F b s d f u N U v N + n I m U s z 5 7 v 3 D 9 9 8 R O / 1 1 c v f 6 + X B 8 8 / / f L e 0 9 / r 9 / 7 i J 7 9 G h 1 E q d v v c Q M V P v 0 a f f S p 2 O / z G q f h p n 4 o P n 5 z + 5 L d / 7 + 9 8 d f D y 9 9 n b O 9 4 7 / s 7 + 6 f H D B / f e v G / e d 5 C K 3 T 4 3 U P H r a O I + F b s d f u N U f B C h 4 s 5 3 P v / u y f H z + 8 9 2 v / r O z t 6 n z 7 / 9 6 Y v n P 3 n 2 e z 3 / G h 1 G q d j t c 4 N t 2 f 8 a f f a p 2 O 3 w a 1 N R w v L N H t T v / V 4 Q X 3 / 5 6 s 3 v f 3 b y 5 Y s b I o H 3 g / r t s 9 N X x 6 9 O v v 3 7 / G y C 5 n w C Z Y W f n f 3 e p 9 9 M p u L F 8 U + e f X 5 8 Y 8 D 6 n h h / k 3 E 1 G O C r 5 8 f f C K y n r 8 6 e P / / 9 n 3 7 5 3 R e / / 5 c v S F J e / O Q 3 A v b b Z 5 9 / + z n 9 / w 3 l p 1 5 9 d f L m q 1 e n v / 8 X F B B / U y k q m v B T i m B P T n / / 3 + v 0 9 / l m Q J 4 8 P 3 v 5 x Z d P T 3 / v z d P + 7 K v n z 1 + f / d T p e 8 2 + g X 1 D O u B r w T 5 + + p 2 v X k M G z i j z f v z q 9 J v h C / r z z e n J j V J w W 3 B P v / z 9 X 3 x J I T l l / t 6 Q B f g K n P C N 5 h d f f / v L 7 7 K i R 1 6 R s i + / v 0 T o 5 p N v p o + v X m L 9 6 f X v / + L 0 u 7 / / 8 7 M X X 0 P h 3 N V f I y m t u 2 / 4 F / r 8 9 e 9 P m c G z 4 y f P T 0 k e 3 x x T R 6 + O H t t f f / 9 v k y 1 7 f p p S Q v P R s i g / + 6 i t 1 5 S v p M 7 e / N 6 / / 5 d P v k O z h v d / f 0 4 t v o 4 0 u x u F / 8 Z g y a i 9 e v V 7 B 3 + f P T 0 6 f v 6 c S P z 0 1 f H n v z 8 h Q L 9 8 S d 4 1 f f 6 Y O 2 J 1 y L / Q s D o v R 4 C R / B I l v 0 2 z d P b m 9 / / i + O T V l x 4 s R v I W Q O j P E 0 y H G c 3 X R + e L 0 + d v L J j X X x + O S s 3 v / 9 0 v X / 1 e T 7 7 8 8 v f 6 G o M y l P n u E y h k + u r F 1 0 f H o P H 7 v 6 Q k H / 3 x 9 G v g 8 + b b p 3 D X 3 v u 9 1 2 9 + n + e n v / 9 X L y k L R 6 q f d J 8 / j J 3 3 G s Y b S h m 9 J n 3 / g W B + H L b N v c x / v t f r X 4 W v f / V e r 7 / 4 8 v f / 7 q t j X 2 R u S 0 k 7 i 5 3 h 3 / Z 9 V o 3 0 g R O U D + B w i 8 y Z z 0 x H 9 z / f + e r + s 2 d P 7 + 3 e O 3 7 4 n Y c / 9 R M 7 P 3 m 2 + x P f + c m f e C / g L 8 l 8 k R H 7 s G l W I P z G 1 6 E W K X m 4 w 6 / P X n x O D E y Z Y Z X I r w H r q 9 e n J M F v z r 4 g m 0 6 O 0 J e k O z 9 A S V l I z 5 H f v r W O u R t q d u B E V p E N G V n 3 I 5 i F x 3 e 7 n z 4 W K i J U O / q p Z 1 / 8 / j / 5 6 v n v / 8 X L n d 3 f / y d 2 d i l L 5 n 2 r L R H v H P 3 E O q + v z b f 8 y W M s T 4 r 8 H 5 G 8 e H + h 2 e e n R / 8 P h b + a Q 8 b W A Q A = < / A p p l i c a t i o n > 
</file>

<file path=customXml/itemProps1.xml><?xml version="1.0" encoding="utf-8"?>
<ds:datastoreItem xmlns:ds="http://schemas.openxmlformats.org/officeDocument/2006/customXml" ds:itemID="{0FD8DD3F-DF7F-4BF4-9F35-24F4238AF445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 x Categoría Programatica</vt:lpstr>
      <vt:lpstr>fuente2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Gasto por Categoría Programática</dc:title>
  <dc:creator>steel</dc:creator>
  <cp:lastModifiedBy>Adrian</cp:lastModifiedBy>
  <cp:lastPrinted>2022-04-27T21:59:00Z</cp:lastPrinted>
  <dcterms:created xsi:type="dcterms:W3CDTF">2017-10-12T17:16:35Z</dcterms:created>
  <dcterms:modified xsi:type="dcterms:W3CDTF">2022-04-27T21:59:08Z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Gasto x Categoría Programatica</vt:lpwstr>
  </property>
  <property fmtid="{D5CDD505-2E9C-101B-9397-08002B2CF9AE}" pid="3" name="BExAnalyzer_OldName">
    <vt:lpwstr>1. Gasto por Categoría Programática.xlsx</vt:lpwstr>
  </property>
</Properties>
</file>